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filterPrivacy="1" codeName="ThisWorkbook" autoCompressPictures="0"/>
  <xr:revisionPtr revIDLastSave="0" documentId="13_ncr:1_{E39432A7-2B10-497F-B5DC-CDBE5F0E11D3}" xr6:coauthVersionLast="47" xr6:coauthVersionMax="47" xr10:uidLastSave="{00000000-0000-0000-0000-000000000000}"/>
  <bookViews>
    <workbookView xWindow="-108" yWindow="-108" windowWidth="23256" windowHeight="12456" tabRatio="788" firstSheet="1" activeTab="8" xr2:uid="{00000000-000D-0000-FFFF-FFFF00000000}"/>
  </bookViews>
  <sheets>
    <sheet name="Január" sheetId="14" r:id="rId1"/>
    <sheet name="Február" sheetId="15" r:id="rId2"/>
    <sheet name="Marec" sheetId="16" r:id="rId3"/>
    <sheet name="Apríl" sheetId="17" r:id="rId4"/>
    <sheet name="Máj" sheetId="18" r:id="rId5"/>
    <sheet name="Jún" sheetId="19" r:id="rId6"/>
    <sheet name="Júl" sheetId="20" r:id="rId7"/>
    <sheet name="August" sheetId="21" r:id="rId8"/>
    <sheet name="September" sheetId="22" r:id="rId9"/>
    <sheet name="Október" sheetId="23" r:id="rId10"/>
    <sheet name="November" sheetId="24" r:id="rId11"/>
    <sheet name="December" sheetId="25" r:id="rId12"/>
    <sheet name="Hárok1" sheetId="26" r:id="rId13"/>
  </sheets>
  <definedNames>
    <definedName name="DniATýždne">{0,1,2,3,4,5,6} + {0;1;2;3;4;5}*7</definedName>
    <definedName name="KalendárnyRok">Január!$K$5</definedName>
    <definedName name="_xlnm.Print_Area" localSheetId="3">Apríl!$A:$I</definedName>
    <definedName name="_xlnm.Print_Area" localSheetId="7">August!$A:$I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Júl!$A:$I</definedName>
    <definedName name="_xlnm.Print_Area" localSheetId="5">Jún!$A:$I</definedName>
    <definedName name="_xlnm.Print_Area" localSheetId="4">Máj!$A:$I</definedName>
    <definedName name="_xlnm.Print_Area" localSheetId="2">Marec!$A:$I</definedName>
    <definedName name="_xlnm.Print_Area" localSheetId="10">November!$A:$I</definedName>
    <definedName name="_xlnm.Print_Area" localSheetId="9">Október!$A:$I</definedName>
    <definedName name="_xlnm.Print_Area" localSheetId="8">September!$A:$I</definedName>
    <definedName name="OblasťNadpisuRiadka1..K3">Január!$K$4</definedName>
    <definedName name="OblasťNadpisuStĺpca1..H12.1">Január!$B$3</definedName>
    <definedName name="OblasťNadpisuStĺpca1..H12.10">Október!$B$3</definedName>
    <definedName name="OblasťNadpisuStĺpca1..H12.11">November!$B$3</definedName>
    <definedName name="OblasťNadpisuStĺpca1..H12.12">December!$B$3</definedName>
    <definedName name="OblasťNadpisuStĺpca1..H12.2">Február!$B$3</definedName>
    <definedName name="OblasťNadpisuStĺpca1..H12.3">Marec!$B$3</definedName>
    <definedName name="OblasťNadpisuStĺpca1..H12.4">Apríl!$B$3</definedName>
    <definedName name="OblasťNadpisuStĺpca1..H12.5">Máj!$B$3</definedName>
    <definedName name="OblasťNadpisuStĺpca1..H12.6">Jún!$B$3</definedName>
    <definedName name="OblasťNadpisuStĺpca1..H12.7">Júl!$B$3</definedName>
    <definedName name="OblasťNadpisuStĺpca1..H12.8">August!$B$3</definedName>
    <definedName name="OblasťNadpisuStĺpca1..H12.9">September!$B$3</definedName>
    <definedName name="OblasťNadpisuStĺpca2..C14.1">Január!$B$3</definedName>
    <definedName name="OblasťNadpisuStĺpca2..C14.10">Október!$B$3</definedName>
    <definedName name="OblasťNadpisuStĺpca2..C14.11">November!$B$3</definedName>
    <definedName name="OblasťNadpisuStĺpca2..C14.12">December!$B$3</definedName>
    <definedName name="OblasťNadpisuStĺpca2..C14.2">Február!$B$3</definedName>
    <definedName name="OblasťNadpisuStĺpca2..C14.3">Marec!$B$3</definedName>
    <definedName name="OblasťNadpisuStĺpca2..C14.4">Apríl!$B$3</definedName>
    <definedName name="OblasťNadpisuStĺpca2..C14.5">Máj!$B$3</definedName>
    <definedName name="OblasťNadpisuStĺpca2..C14.6">Jún!$B$3</definedName>
    <definedName name="OblasťNadpisuStĺpca2..C14.7">Júl!$B$3</definedName>
    <definedName name="OblasťNadpisuStĺpca2..C14.8">August!$B$3</definedName>
    <definedName name="OblasťNadpisuStĺpca2..C14.9">September!$B$3</definedName>
    <definedName name="ZačiatokTýždňa">Január!$L$5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6" i="22" l="1" a="1"/>
  <c r="B6" i="22" s="1"/>
  <c r="B8" i="22" a="1"/>
  <c r="B8" i="22" s="1"/>
  <c r="B10" i="22" a="1"/>
  <c r="B10" i="22" s="1"/>
  <c r="B12" i="22" a="1"/>
  <c r="B12" i="22" s="1"/>
  <c r="B14" i="22" a="1"/>
  <c r="B14" i="22" s="1"/>
  <c r="B14" i="15" a="1"/>
  <c r="C14" i="15" s="1"/>
  <c r="B12" i="15" a="1"/>
  <c r="G12" i="15" s="1"/>
  <c r="B10" i="15" a="1"/>
  <c r="G10" i="15" s="1"/>
  <c r="B8" i="15" a="1"/>
  <c r="G8" i="15" s="1"/>
  <c r="B6" i="15" a="1"/>
  <c r="G6" i="15" s="1"/>
  <c r="B4" i="15" a="1"/>
  <c r="G4" i="15" s="1"/>
  <c r="B14" i="16" a="1"/>
  <c r="B14" i="16" s="1"/>
  <c r="B12" i="16" a="1"/>
  <c r="F12" i="16" s="1"/>
  <c r="H10" i="16"/>
  <c r="B10" i="16" a="1"/>
  <c r="F10" i="16" s="1"/>
  <c r="B8" i="16" a="1"/>
  <c r="F8" i="16" s="1"/>
  <c r="B6" i="16" a="1"/>
  <c r="F6" i="16" s="1"/>
  <c r="B4" i="16" a="1"/>
  <c r="F4" i="16" s="1"/>
  <c r="C14" i="17"/>
  <c r="B14" i="17" a="1"/>
  <c r="B14" i="17" s="1"/>
  <c r="H12" i="17"/>
  <c r="G12" i="17"/>
  <c r="D12" i="17"/>
  <c r="C12" i="17"/>
  <c r="B12" i="17" a="1"/>
  <c r="E12" i="17" s="1"/>
  <c r="B10" i="17" a="1"/>
  <c r="E10" i="17" s="1"/>
  <c r="G8" i="17"/>
  <c r="B8" i="17" a="1"/>
  <c r="E8" i="17" s="1"/>
  <c r="B6" i="17" a="1"/>
  <c r="E6" i="17" s="1"/>
  <c r="B4" i="17" a="1"/>
  <c r="E4" i="17" s="1"/>
  <c r="B14" i="18" a="1"/>
  <c r="C14" i="18" s="1"/>
  <c r="F12" i="18"/>
  <c r="C12" i="18"/>
  <c r="B12" i="18"/>
  <c r="B12" i="18" a="1"/>
  <c r="E12" i="18" s="1"/>
  <c r="H10" i="18"/>
  <c r="B10" i="18" a="1"/>
  <c r="E10" i="18" s="1"/>
  <c r="G8" i="18"/>
  <c r="B8" i="18" a="1"/>
  <c r="E8" i="18" s="1"/>
  <c r="B6" i="18" a="1"/>
  <c r="H6" i="18" s="1"/>
  <c r="B4" i="18" a="1"/>
  <c r="B14" i="19"/>
  <c r="B14" i="19" a="1"/>
  <c r="C14" i="19" s="1"/>
  <c r="H12" i="19"/>
  <c r="D12" i="19"/>
  <c r="B12" i="19" a="1"/>
  <c r="G12" i="19" s="1"/>
  <c r="H10" i="19"/>
  <c r="D10" i="19"/>
  <c r="B10" i="19" a="1"/>
  <c r="G10" i="19" s="1"/>
  <c r="H8" i="19"/>
  <c r="B8" i="19" a="1"/>
  <c r="G8" i="19" s="1"/>
  <c r="B6" i="19" a="1"/>
  <c r="G6" i="19" s="1"/>
  <c r="B4" i="19" a="1"/>
  <c r="G4" i="19" s="1"/>
  <c r="B14" i="20" a="1"/>
  <c r="B14" i="20" s="1"/>
  <c r="H12" i="20"/>
  <c r="D12" i="20"/>
  <c r="C12" i="20"/>
  <c r="B12" i="20" a="1"/>
  <c r="F12" i="20" s="1"/>
  <c r="G10" i="20"/>
  <c r="B10" i="20" a="1"/>
  <c r="F10" i="20" s="1"/>
  <c r="B8" i="20" a="1"/>
  <c r="G8" i="20" s="1"/>
  <c r="C6" i="20"/>
  <c r="B6" i="20" a="1"/>
  <c r="G6" i="20" s="1"/>
  <c r="C4" i="20"/>
  <c r="B4" i="20" a="1"/>
  <c r="G4" i="20" s="1"/>
  <c r="C14" i="21"/>
  <c r="B14" i="21"/>
  <c r="B14" i="21" a="1"/>
  <c r="H12" i="21"/>
  <c r="G12" i="21"/>
  <c r="D12" i="21"/>
  <c r="B12" i="21" a="1"/>
  <c r="E12" i="21" s="1"/>
  <c r="G10" i="21"/>
  <c r="F10" i="21"/>
  <c r="D10" i="21"/>
  <c r="C10" i="21"/>
  <c r="B10" i="21" a="1"/>
  <c r="E10" i="21" s="1"/>
  <c r="H8" i="21"/>
  <c r="F8" i="21"/>
  <c r="D8" i="21"/>
  <c r="C8" i="21"/>
  <c r="B8" i="21"/>
  <c r="B8" i="21" a="1"/>
  <c r="E8" i="21" s="1"/>
  <c r="B6" i="21" a="1"/>
  <c r="E6" i="21" s="1"/>
  <c r="F4" i="21"/>
  <c r="C4" i="21"/>
  <c r="B4" i="21"/>
  <c r="B4" i="21" a="1"/>
  <c r="E4" i="21" s="1"/>
  <c r="B4" i="22" a="1"/>
  <c r="G4" i="22" s="1"/>
  <c r="B14" i="23"/>
  <c r="B14" i="23" a="1"/>
  <c r="C14" i="23" s="1"/>
  <c r="B12" i="23" a="1"/>
  <c r="E12" i="23" s="1"/>
  <c r="D10" i="23"/>
  <c r="B10" i="23"/>
  <c r="B10" i="23" a="1"/>
  <c r="H10" i="23" s="1"/>
  <c r="B8" i="23" a="1"/>
  <c r="E8" i="23" s="1"/>
  <c r="B6" i="23" a="1"/>
  <c r="H6" i="23" s="1"/>
  <c r="B4" i="23" a="1"/>
  <c r="E4" i="23" s="1"/>
  <c r="B14" i="24" a="1"/>
  <c r="B14" i="24" s="1"/>
  <c r="B12" i="24" a="1"/>
  <c r="E12" i="24" s="1"/>
  <c r="E10" i="24"/>
  <c r="D10" i="24"/>
  <c r="B10" i="24" a="1"/>
  <c r="H10" i="24" s="1"/>
  <c r="B8" i="24"/>
  <c r="B8" i="24" a="1"/>
  <c r="F8" i="24" s="1"/>
  <c r="H6" i="24"/>
  <c r="B6" i="24" a="1"/>
  <c r="E6" i="24" s="1"/>
  <c r="H4" i="24"/>
  <c r="G4" i="24"/>
  <c r="B4" i="24" a="1"/>
  <c r="E4" i="24" s="1"/>
  <c r="B14" i="25" a="1"/>
  <c r="C14" i="25" s="1"/>
  <c r="B12" i="25" a="1"/>
  <c r="G12" i="25" s="1"/>
  <c r="B10" i="25" a="1"/>
  <c r="C10" i="25" s="1"/>
  <c r="B8" i="25" a="1"/>
  <c r="C8" i="25" s="1"/>
  <c r="B6" i="25" a="1"/>
  <c r="C6" i="25" s="1"/>
  <c r="B4" i="25" a="1"/>
  <c r="C4" i="25" s="1"/>
  <c r="B14" i="14" a="1"/>
  <c r="C14" i="14" s="1"/>
  <c r="B12" i="14" a="1"/>
  <c r="F12" i="14" s="1"/>
  <c r="H10" i="14"/>
  <c r="B10" i="14" a="1"/>
  <c r="F10" i="14" s="1"/>
  <c r="B8" i="14" a="1"/>
  <c r="F8" i="14" s="1"/>
  <c r="B6" i="14" a="1"/>
  <c r="F6" i="14" s="1"/>
  <c r="B4" i="14" a="1"/>
  <c r="F4" i="14" s="1"/>
  <c r="B2" i="23"/>
  <c r="B2" i="22"/>
  <c r="B2" i="21"/>
  <c r="B2" i="20"/>
  <c r="B2" i="19"/>
  <c r="B2" i="18"/>
  <c r="B2" i="17"/>
  <c r="B2" i="16"/>
  <c r="B2" i="15"/>
  <c r="B2" i="14"/>
  <c r="C14" i="22" l="1"/>
  <c r="D12" i="22"/>
  <c r="D10" i="22"/>
  <c r="D8" i="22"/>
  <c r="D6" i="22"/>
  <c r="C12" i="22"/>
  <c r="C10" i="22"/>
  <c r="C6" i="22"/>
  <c r="H12" i="22"/>
  <c r="H10" i="22"/>
  <c r="H8" i="22"/>
  <c r="H6" i="22"/>
  <c r="G8" i="22"/>
  <c r="F12" i="22"/>
  <c r="F10" i="22"/>
  <c r="F8" i="22"/>
  <c r="F6" i="22"/>
  <c r="G12" i="22"/>
  <c r="G10" i="22"/>
  <c r="G6" i="22"/>
  <c r="E12" i="22"/>
  <c r="E10" i="22"/>
  <c r="E8" i="22"/>
  <c r="E6" i="22"/>
  <c r="C8" i="22"/>
  <c r="H12" i="16"/>
  <c r="B6" i="21"/>
  <c r="F12" i="21"/>
  <c r="D4" i="19"/>
  <c r="H8" i="18"/>
  <c r="B14" i="18"/>
  <c r="C6" i="17"/>
  <c r="H8" i="17"/>
  <c r="D8" i="16"/>
  <c r="D6" i="17"/>
  <c r="D6" i="21"/>
  <c r="B10" i="18"/>
  <c r="G6" i="17"/>
  <c r="C10" i="17"/>
  <c r="D8" i="14"/>
  <c r="B4" i="24"/>
  <c r="C6" i="24"/>
  <c r="D8" i="24"/>
  <c r="E10" i="23"/>
  <c r="D4" i="21"/>
  <c r="F6" i="21"/>
  <c r="G8" i="21"/>
  <c r="H10" i="21"/>
  <c r="C8" i="20"/>
  <c r="G12" i="20"/>
  <c r="D6" i="19"/>
  <c r="B8" i="18"/>
  <c r="C10" i="18"/>
  <c r="D12" i="18"/>
  <c r="C4" i="17"/>
  <c r="H6" i="17"/>
  <c r="D10" i="17"/>
  <c r="D10" i="16"/>
  <c r="D6" i="14"/>
  <c r="C6" i="21"/>
  <c r="H4" i="19"/>
  <c r="B6" i="24"/>
  <c r="C8" i="24"/>
  <c r="G8" i="24"/>
  <c r="H8" i="16"/>
  <c r="H12" i="14"/>
  <c r="C4" i="24"/>
  <c r="D6" i="24"/>
  <c r="G6" i="21"/>
  <c r="H6" i="19"/>
  <c r="C8" i="18"/>
  <c r="D10" i="18"/>
  <c r="D4" i="17"/>
  <c r="G4" i="21"/>
  <c r="H6" i="21"/>
  <c r="B12" i="21"/>
  <c r="D8" i="18"/>
  <c r="F10" i="18"/>
  <c r="G12" i="18"/>
  <c r="G4" i="17"/>
  <c r="C8" i="17"/>
  <c r="H10" i="17"/>
  <c r="H6" i="14"/>
  <c r="D12" i="14"/>
  <c r="H8" i="14"/>
  <c r="G10" i="17"/>
  <c r="D4" i="24"/>
  <c r="F6" i="24"/>
  <c r="H8" i="24"/>
  <c r="D6" i="23"/>
  <c r="D10" i="14"/>
  <c r="F4" i="24"/>
  <c r="G6" i="24"/>
  <c r="E6" i="23"/>
  <c r="H4" i="21"/>
  <c r="B10" i="21"/>
  <c r="C12" i="21"/>
  <c r="C10" i="20"/>
  <c r="C14" i="20"/>
  <c r="D8" i="19"/>
  <c r="F8" i="18"/>
  <c r="G10" i="18"/>
  <c r="H12" i="18"/>
  <c r="H4" i="17"/>
  <c r="D8" i="17"/>
  <c r="D12" i="16"/>
  <c r="E4" i="14"/>
  <c r="E6" i="14"/>
  <c r="E10" i="14"/>
  <c r="F4" i="25"/>
  <c r="F6" i="25"/>
  <c r="F8" i="25"/>
  <c r="B12" i="25"/>
  <c r="B14" i="25"/>
  <c r="C12" i="24"/>
  <c r="B4" i="23"/>
  <c r="H8" i="23"/>
  <c r="B12" i="23"/>
  <c r="C4" i="22"/>
  <c r="B4" i="14"/>
  <c r="B6" i="14"/>
  <c r="B8" i="14"/>
  <c r="B10" i="14"/>
  <c r="B12" i="14"/>
  <c r="B14" i="14"/>
  <c r="G4" i="25"/>
  <c r="G6" i="25"/>
  <c r="G8" i="25"/>
  <c r="G10" i="25"/>
  <c r="C12" i="25"/>
  <c r="C4" i="14"/>
  <c r="G4" i="14"/>
  <c r="C6" i="14"/>
  <c r="G6" i="14"/>
  <c r="C8" i="14"/>
  <c r="G8" i="14"/>
  <c r="C10" i="14"/>
  <c r="G10" i="14"/>
  <c r="C12" i="14"/>
  <c r="G12" i="14"/>
  <c r="D4" i="25"/>
  <c r="H4" i="25"/>
  <c r="D6" i="25"/>
  <c r="H6" i="25"/>
  <c r="D8" i="25"/>
  <c r="H8" i="25"/>
  <c r="D10" i="25"/>
  <c r="H10" i="25"/>
  <c r="D12" i="25"/>
  <c r="H12" i="25"/>
  <c r="E8" i="24"/>
  <c r="C10" i="24"/>
  <c r="C14" i="24"/>
  <c r="B6" i="23"/>
  <c r="H4" i="18"/>
  <c r="D4" i="18"/>
  <c r="G4" i="18"/>
  <c r="C4" i="18"/>
  <c r="F4" i="18"/>
  <c r="B4" i="18"/>
  <c r="E4" i="25"/>
  <c r="E8" i="25"/>
  <c r="E12" i="25"/>
  <c r="F12" i="24"/>
  <c r="B12" i="24"/>
  <c r="G12" i="24"/>
  <c r="G4" i="23"/>
  <c r="C4" i="23"/>
  <c r="F4" i="23"/>
  <c r="G12" i="23"/>
  <c r="C12" i="23"/>
  <c r="F12" i="23"/>
  <c r="H4" i="22"/>
  <c r="D4" i="22"/>
  <c r="F4" i="22"/>
  <c r="B4" i="22"/>
  <c r="F4" i="20"/>
  <c r="B4" i="20"/>
  <c r="H4" i="20"/>
  <c r="D4" i="20"/>
  <c r="F6" i="20"/>
  <c r="B6" i="20"/>
  <c r="H6" i="20"/>
  <c r="D6" i="20"/>
  <c r="F8" i="20"/>
  <c r="B8" i="20"/>
  <c r="H8" i="20"/>
  <c r="D8" i="20"/>
  <c r="E4" i="18"/>
  <c r="D4" i="14"/>
  <c r="H4" i="14"/>
  <c r="E6" i="25"/>
  <c r="E10" i="25"/>
  <c r="G8" i="23"/>
  <c r="C8" i="23"/>
  <c r="F8" i="23"/>
  <c r="E8" i="14"/>
  <c r="E12" i="14"/>
  <c r="B4" i="25"/>
  <c r="B6" i="25"/>
  <c r="B8" i="25"/>
  <c r="B10" i="25"/>
  <c r="F10" i="25"/>
  <c r="F12" i="25"/>
  <c r="H12" i="24"/>
  <c r="H4" i="23"/>
  <c r="B8" i="23"/>
  <c r="H12" i="23"/>
  <c r="F10" i="24"/>
  <c r="B10" i="24"/>
  <c r="G10" i="24"/>
  <c r="D12" i="24"/>
  <c r="D4" i="23"/>
  <c r="G6" i="23"/>
  <c r="C6" i="23"/>
  <c r="F6" i="23"/>
  <c r="D8" i="23"/>
  <c r="G10" i="23"/>
  <c r="C10" i="23"/>
  <c r="F10" i="23"/>
  <c r="D12" i="23"/>
  <c r="E4" i="22"/>
  <c r="E4" i="20"/>
  <c r="E6" i="20"/>
  <c r="E8" i="20"/>
  <c r="E6" i="18"/>
  <c r="B4" i="17"/>
  <c r="F4" i="17"/>
  <c r="B6" i="17"/>
  <c r="F6" i="17"/>
  <c r="B8" i="17"/>
  <c r="F8" i="17"/>
  <c r="B10" i="17"/>
  <c r="F10" i="17"/>
  <c r="B12" i="17"/>
  <c r="F12" i="17"/>
  <c r="C4" i="16"/>
  <c r="G4" i="16"/>
  <c r="C6" i="16"/>
  <c r="G6" i="16"/>
  <c r="C8" i="16"/>
  <c r="G8" i="16"/>
  <c r="C10" i="16"/>
  <c r="G10" i="16"/>
  <c r="C12" i="16"/>
  <c r="G12" i="16"/>
  <c r="C14" i="16"/>
  <c r="D4" i="15"/>
  <c r="H4" i="15"/>
  <c r="D6" i="15"/>
  <c r="H6" i="15"/>
  <c r="D8" i="15"/>
  <c r="H8" i="15"/>
  <c r="D10" i="15"/>
  <c r="H10" i="15"/>
  <c r="D12" i="15"/>
  <c r="H12" i="15"/>
  <c r="D10" i="20"/>
  <c r="H10" i="20"/>
  <c r="E4" i="19"/>
  <c r="E6" i="19"/>
  <c r="E8" i="19"/>
  <c r="E10" i="19"/>
  <c r="E12" i="19"/>
  <c r="B6" i="18"/>
  <c r="F6" i="18"/>
  <c r="D4" i="16"/>
  <c r="H4" i="16"/>
  <c r="D6" i="16"/>
  <c r="H6" i="16"/>
  <c r="E4" i="15"/>
  <c r="E6" i="15"/>
  <c r="E8" i="15"/>
  <c r="E10" i="15"/>
  <c r="E12" i="15"/>
  <c r="E10" i="20"/>
  <c r="E12" i="20"/>
  <c r="B4" i="19"/>
  <c r="F4" i="19"/>
  <c r="B6" i="19"/>
  <c r="F6" i="19"/>
  <c r="B8" i="19"/>
  <c r="F8" i="19"/>
  <c r="B10" i="19"/>
  <c r="F10" i="19"/>
  <c r="B12" i="19"/>
  <c r="F12" i="19"/>
  <c r="C6" i="18"/>
  <c r="G6" i="18"/>
  <c r="E4" i="16"/>
  <c r="E6" i="16"/>
  <c r="E8" i="16"/>
  <c r="E10" i="16"/>
  <c r="E12" i="16"/>
  <c r="B4" i="15"/>
  <c r="F4" i="15"/>
  <c r="B6" i="15"/>
  <c r="F6" i="15"/>
  <c r="B8" i="15"/>
  <c r="F8" i="15"/>
  <c r="B10" i="15"/>
  <c r="F10" i="15"/>
  <c r="B12" i="15"/>
  <c r="F12" i="15"/>
  <c r="B14" i="15"/>
  <c r="B10" i="20"/>
  <c r="B12" i="20"/>
  <c r="C4" i="19"/>
  <c r="C6" i="19"/>
  <c r="C8" i="19"/>
  <c r="C10" i="19"/>
  <c r="C12" i="19"/>
  <c r="D6" i="18"/>
  <c r="B4" i="16"/>
  <c r="B6" i="16"/>
  <c r="B8" i="16"/>
  <c r="B10" i="16"/>
  <c r="B12" i="16"/>
  <c r="C4" i="15"/>
  <c r="C6" i="15"/>
  <c r="C8" i="15"/>
  <c r="C10" i="15"/>
  <c r="C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<sst xmlns="http://schemas.openxmlformats.org/spreadsheetml/2006/main" count="164" uniqueCount="11">
  <si>
    <t>Poznámky</t>
  </si>
  <si>
    <t xml:space="preserve"> </t>
  </si>
  <si>
    <t>Nastavenie kalendára</t>
  </si>
  <si>
    <t>Rok</t>
  </si>
  <si>
    <t>Začiatok týždňa</t>
  </si>
  <si>
    <t>pondelok</t>
  </si>
  <si>
    <t>6+2</t>
  </si>
  <si>
    <t>STOP</t>
  </si>
  <si>
    <t>2 x OCTO 12 ludí, Jozef, lode2024@...  4xnoc</t>
  </si>
  <si>
    <t xml:space="preserve"> ukončenie 2 x OCTO 12 ludí, Jozef, lode2024@...  4xnoc</t>
  </si>
  <si>
    <t>rezervácia Martin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</si>
</sst>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46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8"/>
      <color theme="1" tint="0.14999847407452621"/>
      <name val="Century Gothic"/>
      <family val="2"/>
      <charset val="238"/>
      <scheme val="minor"/>
    </font>
    <font>
      <sz val="10"/>
      <color rgb="FFFF0000"/>
      <name val="Century Gothic"/>
      <family val="1"/>
      <scheme val="minor"/>
    </font>
    <font>
      <sz val="10"/>
      <color rgb="FFFF0000"/>
      <name val="Century Gothic"/>
      <family val="2"/>
      <charset val="238"/>
      <scheme val="minor"/>
    </font>
    <font>
      <b/>
      <sz val="20"/>
      <color theme="1" tint="0.14999847407452621"/>
      <name val="Century Gothic"/>
      <family val="2"/>
      <charset val="238"/>
      <scheme val="minor"/>
    </font>
    <font>
      <sz val="10"/>
      <color rgb="FFFFFF00"/>
      <name val="Century Gothic"/>
      <family val="2"/>
      <charset val="238"/>
      <scheme val="minor"/>
    </font>
    <font>
      <b/>
      <sz val="10"/>
      <color rgb="FFFFFF00"/>
      <name val="Century Gothic"/>
      <family val="2"/>
      <charset val="238"/>
      <scheme val="minor"/>
    </font>
    <font>
      <sz val="10"/>
      <color rgb="FFFFFF00"/>
      <name val="Century Gothic"/>
      <family val="1"/>
      <scheme val="minor"/>
    </font>
    <font>
      <sz val="10"/>
      <color rgb="FF92D050"/>
      <name val="Century Gothic"/>
      <family val="2"/>
      <charset val="238"/>
      <scheme val="minor"/>
    </font>
    <font>
      <sz val="10"/>
      <color rgb="FF92D050"/>
      <name val="Century Gothic"/>
      <family val="1"/>
      <scheme val="minor"/>
    </font>
    <font>
      <b/>
      <sz val="10"/>
      <name val="Century Gothic"/>
      <family val="2"/>
      <charset val="238"/>
      <scheme val="minor"/>
    </font>
    <font>
      <u/>
      <sz val="11"/>
      <color rgb="FF000000"/>
      <name val="Calibri"/>
      <family val="2"/>
      <charset val="238"/>
    </font>
    <font>
      <b/>
      <sz val="10"/>
      <color theme="1" tint="0.14999847407452621"/>
      <name val="Century Gothic"/>
      <family val="2"/>
      <charset val="238"/>
      <scheme val="minor"/>
    </font>
    <font>
      <b/>
      <sz val="18"/>
      <color rgb="FFFFFF00"/>
      <name val="Century Gothic"/>
      <family val="2"/>
      <charset val="238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121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16" fillId="38" borderId="21" xfId="0" applyFont="1" applyFill="1" applyBorder="1" applyAlignment="1">
      <alignment horizontal="left" vertical="top" wrapText="1" indent="1"/>
    </xf>
    <xf numFmtId="0" fontId="36" fillId="0" borderId="21" xfId="13" applyFont="1" applyFill="1" applyBorder="1" applyAlignment="1">
      <alignment horizontal="left" vertical="top" wrapText="1" indent="1"/>
    </xf>
    <xf numFmtId="0" fontId="40" fillId="0" borderId="21" xfId="0" applyFont="1" applyBorder="1" applyAlignment="1">
      <alignment horizontal="left" vertical="top" wrapText="1" indent="1"/>
    </xf>
    <xf numFmtId="0" fontId="13" fillId="0" borderId="0" xfId="0" applyFont="1" applyAlignment="1">
      <alignment vertical="top" wrapText="1"/>
    </xf>
    <xf numFmtId="0" fontId="13" fillId="0" borderId="0" xfId="2" applyFont="1" applyFill="1" applyBorder="1" applyAlignment="1">
      <alignment vertical="center" wrapText="1"/>
    </xf>
    <xf numFmtId="0" fontId="14" fillId="0" borderId="0" xfId="5" applyFont="1" applyFill="1" applyAlignment="1">
      <alignment horizontal="left" vertical="center" wrapText="1"/>
    </xf>
    <xf numFmtId="0" fontId="17" fillId="9" borderId="4" xfId="2" applyFont="1" applyFill="1" applyBorder="1" applyAlignment="1">
      <alignment horizontal="center" vertical="center" wrapText="1"/>
    </xf>
    <xf numFmtId="0" fontId="17" fillId="9" borderId="5" xfId="2" applyFont="1" applyFill="1" applyBorder="1" applyAlignment="1">
      <alignment horizontal="center" vertical="center" wrapText="1"/>
    </xf>
    <xf numFmtId="0" fontId="17" fillId="9" borderId="6" xfId="2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6" fontId="15" fillId="0" borderId="20" xfId="12" applyFont="1" applyBorder="1" applyAlignment="1">
      <alignment horizontal="right" wrapText="1"/>
    </xf>
    <xf numFmtId="0" fontId="15" fillId="0" borderId="0" xfId="0" applyFont="1" applyAlignment="1">
      <alignment horizontal="left" vertical="center" wrapText="1"/>
    </xf>
    <xf numFmtId="0" fontId="16" fillId="38" borderId="21" xfId="0" applyFont="1" applyFill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166" fontId="15" fillId="0" borderId="20" xfId="13" applyNumberFormat="1" applyFont="1" applyFill="1" applyBorder="1" applyAlignment="1">
      <alignment horizontal="right" vertical="center" wrapText="1"/>
    </xf>
    <xf numFmtId="0" fontId="16" fillId="38" borderId="21" xfId="13" applyFont="1" applyFill="1" applyBorder="1" applyAlignment="1">
      <alignment horizontal="left" vertical="top" wrapText="1"/>
    </xf>
    <xf numFmtId="166" fontId="15" fillId="0" borderId="20" xfId="12" applyFont="1" applyBorder="1" applyAlignment="1">
      <alignment horizontal="right" vertical="center" wrapText="1"/>
    </xf>
    <xf numFmtId="166" fontId="15" fillId="0" borderId="40" xfId="13" applyNumberFormat="1" applyFont="1" applyFill="1" applyBorder="1" applyAlignment="1">
      <alignment horizontal="right" vertical="center" wrapText="1"/>
    </xf>
    <xf numFmtId="0" fontId="37" fillId="38" borderId="21" xfId="13" applyFont="1" applyFill="1" applyBorder="1" applyAlignment="1">
      <alignment horizontal="left" vertical="top" wrapText="1"/>
    </xf>
    <xf numFmtId="0" fontId="17" fillId="7" borderId="4" xfId="2" applyFont="1" applyFill="1" applyBorder="1" applyAlignment="1">
      <alignment horizontal="center" vertical="center" wrapText="1"/>
    </xf>
    <xf numFmtId="0" fontId="17" fillId="7" borderId="5" xfId="2" applyFont="1" applyFill="1" applyBorder="1" applyAlignment="1">
      <alignment horizontal="center" vertical="center" wrapText="1"/>
    </xf>
    <xf numFmtId="0" fontId="17" fillId="7" borderId="6" xfId="2" applyFont="1" applyFill="1" applyBorder="1" applyAlignment="1">
      <alignment horizontal="center" vertical="center" wrapText="1"/>
    </xf>
    <xf numFmtId="166" fontId="15" fillId="0" borderId="26" xfId="12" applyFont="1" applyBorder="1" applyAlignment="1">
      <alignment horizontal="right" wrapText="1"/>
    </xf>
    <xf numFmtId="166" fontId="15" fillId="0" borderId="26" xfId="13" applyNumberFormat="1" applyFont="1" applyFill="1" applyBorder="1" applyAlignment="1">
      <alignment horizontal="right" vertical="center" wrapText="1"/>
    </xf>
    <xf numFmtId="166" fontId="15" fillId="38" borderId="26" xfId="12" applyFont="1" applyFill="1" applyBorder="1" applyAlignment="1">
      <alignment horizontal="right" vertical="center" wrapText="1"/>
    </xf>
    <xf numFmtId="166" fontId="15" fillId="38" borderId="26" xfId="13" applyNumberFormat="1" applyFont="1" applyFill="1" applyBorder="1" applyAlignment="1">
      <alignment horizontal="right" vertical="center" wrapText="1"/>
    </xf>
    <xf numFmtId="166" fontId="15" fillId="0" borderId="39" xfId="13" applyNumberFormat="1" applyFont="1" applyFill="1" applyBorder="1" applyAlignment="1">
      <alignment horizontal="right" vertical="center" wrapText="1" indent="1"/>
    </xf>
    <xf numFmtId="166" fontId="15" fillId="0" borderId="39" xfId="12" applyFont="1" applyBorder="1" applyAlignment="1">
      <alignment horizontal="right" vertical="center" indent="1"/>
    </xf>
    <xf numFmtId="0" fontId="16" fillId="38" borderId="27" xfId="13" applyFont="1" applyFill="1" applyBorder="1" applyAlignment="1">
      <alignment horizontal="left" vertical="top" wrapText="1" indent="1"/>
    </xf>
    <xf numFmtId="0" fontId="33" fillId="38" borderId="21" xfId="0" applyFont="1" applyFill="1" applyBorder="1" applyAlignment="1">
      <alignment horizontal="left" vertical="top" wrapText="1" indent="1"/>
    </xf>
    <xf numFmtId="0" fontId="37" fillId="38" borderId="21" xfId="0" applyFont="1" applyFill="1" applyBorder="1" applyAlignment="1">
      <alignment horizontal="left" vertical="top" wrapText="1" indent="1"/>
    </xf>
    <xf numFmtId="0" fontId="16" fillId="38" borderId="21" xfId="13" applyFont="1" applyFill="1" applyBorder="1" applyAlignment="1">
      <alignment horizontal="left" vertical="top" wrapText="1" indent="1"/>
    </xf>
    <xf numFmtId="0" fontId="37" fillId="38" borderId="21" xfId="13" applyFont="1" applyFill="1" applyBorder="1" applyAlignment="1">
      <alignment horizontal="left" vertical="top" wrapText="1" indent="1"/>
    </xf>
    <xf numFmtId="0" fontId="40" fillId="38" borderId="21" xfId="0" applyFont="1" applyFill="1" applyBorder="1" applyAlignment="1">
      <alignment horizontal="left" vertical="top" wrapText="1" indent="1"/>
    </xf>
    <xf numFmtId="0" fontId="40" fillId="38" borderId="21" xfId="13" applyFont="1" applyFill="1" applyBorder="1" applyAlignment="1">
      <alignment horizontal="left" vertical="top" wrapText="1" indent="1"/>
    </xf>
    <xf numFmtId="0" fontId="41" fillId="38" borderId="21" xfId="13" applyFont="1" applyFill="1" applyBorder="1" applyAlignment="1">
      <alignment horizontal="left" vertical="top" wrapText="1" indent="1"/>
    </xf>
    <xf numFmtId="0" fontId="38" fillId="38" borderId="21" xfId="13" applyFont="1" applyFill="1" applyBorder="1" applyAlignment="1">
      <alignment horizontal="left" vertical="top" wrapText="1"/>
    </xf>
    <xf numFmtId="0" fontId="42" fillId="38" borderId="21" xfId="13" applyFont="1" applyFill="1" applyBorder="1" applyAlignment="1">
      <alignment horizontal="left" vertical="top" wrapText="1"/>
    </xf>
    <xf numFmtId="0" fontId="43" fillId="38" borderId="0" xfId="0" applyFont="1" applyFill="1" applyAlignment="1">
      <alignment horizontal="center" vertical="center" wrapText="1"/>
    </xf>
    <xf numFmtId="0" fontId="39" fillId="38" borderId="21" xfId="0" applyFont="1" applyFill="1" applyBorder="1" applyAlignment="1">
      <alignment horizontal="left" vertical="top" wrapText="1"/>
    </xf>
    <xf numFmtId="166" fontId="15" fillId="38" borderId="39" xfId="13" applyNumberFormat="1" applyFont="1" applyFill="1" applyBorder="1" applyAlignment="1">
      <alignment horizontal="right" vertical="center" wrapText="1"/>
    </xf>
    <xf numFmtId="166" fontId="17" fillId="0" borderId="26" xfId="12" applyFont="1" applyBorder="1" applyAlignment="1">
      <alignment horizontal="right" wrapText="1"/>
    </xf>
    <xf numFmtId="0" fontId="44" fillId="38" borderId="21" xfId="0" applyFont="1" applyFill="1" applyBorder="1" applyAlignment="1">
      <alignment horizontal="left" vertical="top" wrapText="1" indent="1"/>
    </xf>
    <xf numFmtId="0" fontId="45" fillId="7" borderId="10" xfId="0" applyFont="1" applyFill="1" applyBorder="1" applyAlignment="1">
      <alignment horizontal="center" vertical="center" wrapText="1"/>
    </xf>
    <xf numFmtId="0" fontId="44" fillId="40" borderId="15" xfId="13" applyFont="1" applyFill="1" applyBorder="1" applyAlignment="1">
      <alignment horizontal="center" vertical="center" wrapText="1"/>
    </xf>
    <xf numFmtId="0" fontId="38" fillId="39" borderId="15" xfId="13" applyFont="1" applyFill="1" applyBorder="1" applyAlignment="1">
      <alignment horizontal="center" vertical="center" wrapText="1"/>
    </xf>
    <xf numFmtId="0" fontId="45" fillId="38" borderId="10" xfId="0" applyFont="1" applyFill="1" applyBorder="1" applyAlignment="1">
      <alignment horizontal="center" vertical="center" wrapText="1"/>
    </xf>
    <xf numFmtId="0" fontId="34" fillId="41" borderId="21" xfId="13" applyFont="1" applyFill="1" applyBorder="1" applyAlignment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35" fillId="0" borderId="22" xfId="11" applyFont="1" applyFill="1" applyBorder="1">
      <alignment horizontal="left" vertical="top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34" fillId="0" borderId="22" xfId="11" applyFont="1" applyFill="1" applyBorder="1">
      <alignment horizontal="left" vertical="top" wrapText="1" indent="1"/>
    </xf>
    <xf numFmtId="0" fontId="34" fillId="0" borderId="23" xfId="11" applyFont="1" applyFill="1" applyBorder="1">
      <alignment horizontal="left" vertical="top" wrapText="1" indent="1"/>
    </xf>
    <xf numFmtId="0" fontId="21" fillId="0" borderId="0" xfId="5" applyFont="1" applyFill="1" applyBorder="1" applyAlignment="1">
      <alignment vertical="center" wrapText="1"/>
    </xf>
    <xf numFmtId="0" fontId="13" fillId="38" borderId="30" xfId="11" applyFont="1" applyFill="1" applyBorder="1" applyAlignment="1">
      <alignment horizontal="left" vertical="center" wrapText="1"/>
    </xf>
    <xf numFmtId="0" fontId="13" fillId="38" borderId="0" xfId="11" applyFont="1" applyFill="1" applyBorder="1" applyAlignment="1">
      <alignment horizontal="left" vertical="center" wrapText="1"/>
    </xf>
    <xf numFmtId="0" fontId="13" fillId="38" borderId="38" xfId="11" applyFont="1" applyFill="1" applyBorder="1" applyAlignment="1">
      <alignment horizontal="left" vertical="center" wrapText="1"/>
    </xf>
    <xf numFmtId="0" fontId="16" fillId="38" borderId="28" xfId="11" applyFont="1" applyFill="1" applyBorder="1" applyAlignment="1">
      <alignment horizontal="left" vertical="top" wrapText="1"/>
    </xf>
    <xf numFmtId="0" fontId="16" fillId="38" borderId="29" xfId="11" applyFont="1" applyFill="1" applyBorder="1" applyAlignment="1">
      <alignment horizontal="left" vertical="top" wrapText="1"/>
    </xf>
    <xf numFmtId="0" fontId="20" fillId="0" borderId="0" xfId="5" applyFont="1" applyFill="1" applyBorder="1" applyAlignment="1">
      <alignment vertical="center" wrapTex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 % - zvýraznenie1" xfId="29" builtinId="30" customBuiltin="1"/>
    <cellStyle name="20 % - zvýraznenie2" xfId="32" builtinId="34" customBuiltin="1"/>
    <cellStyle name="20 % - zvýraznenie3" xfId="36" builtinId="38" customBuiltin="1"/>
    <cellStyle name="20 % - zvýraznenie4" xfId="40" builtinId="42" customBuiltin="1"/>
    <cellStyle name="20 % - zvýraznenie5" xfId="43" builtinId="46" customBuiltin="1"/>
    <cellStyle name="20 % - zvýraznenie6" xfId="47" builtinId="50" customBuiltin="1"/>
    <cellStyle name="40 % - zvýraznenie1" xfId="1" builtinId="31" customBuiltin="1"/>
    <cellStyle name="40 % - zvýraznenie2" xfId="33" builtinId="35" customBuiltin="1"/>
    <cellStyle name="40 % - zvýraznenie3" xfId="37" builtinId="39" customBuiltin="1"/>
    <cellStyle name="40 % - zvýraznenie4" xfId="41" builtinId="43" customBuiltin="1"/>
    <cellStyle name="40 % - zvýraznenie5" xfId="44" builtinId="47" customBuiltin="1"/>
    <cellStyle name="40 % - zvýraznenie6" xfId="48" builtinId="51" customBuiltin="1"/>
    <cellStyle name="60 % - zvýraznenie1" xfId="30" builtinId="32" customBuiltin="1"/>
    <cellStyle name="60 % - zvýraznenie2" xfId="34" builtinId="36" customBuiltin="1"/>
    <cellStyle name="60 % - zvýraznenie3" xfId="38" builtinId="40" customBuiltin="1"/>
    <cellStyle name="60 % - zvýraznenie4" xfId="42" builtinId="44" customBuiltin="1"/>
    <cellStyle name="60 % - zvýraznenie5" xfId="45" builtinId="48" customBuiltin="1"/>
    <cellStyle name="60 % - zvýraznenie6" xfId="49" builtinId="52" customBuiltin="1"/>
    <cellStyle name="Čiarka" xfId="6" builtinId="3" customBuiltin="1"/>
    <cellStyle name="Čiarka [0]" xfId="7" builtinId="6" customBuiltin="1"/>
    <cellStyle name="Deň" xfId="12" xr:uid="{00000000-0005-0000-0000-000008000000}"/>
    <cellStyle name="Dobrá" xfId="17" builtinId="26" customBuiltin="1"/>
    <cellStyle name="Kontrolná bunka" xfId="24" builtinId="23" customBuiltin="1"/>
    <cellStyle name="Mena" xfId="8" builtinId="4" customBuiltin="1"/>
    <cellStyle name="Mena [0]" xfId="9" builtinId="7" customBuiltin="1"/>
    <cellStyle name="Nadpis 1" xfId="2" builtinId="16" customBuiltin="1"/>
    <cellStyle name="Nadpis 2" xfId="15" builtinId="17" customBuiltin="1"/>
    <cellStyle name="Nadpis 3" xfId="16" builtinId="18" customBuiltin="1"/>
    <cellStyle name="Nadpis 4" xfId="11" builtinId="19" customBuiltin="1"/>
    <cellStyle name="Názov" xfId="5" builtinId="15" customBuiltin="1"/>
    <cellStyle name="Neutrálna" xfId="19" builtinId="28" customBuiltin="1"/>
    <cellStyle name="Normálna" xfId="0" builtinId="0" customBuiltin="1"/>
    <cellStyle name="Percentá" xfId="10" builtinId="5" customBuiltin="1"/>
    <cellStyle name="Poznámka" xfId="26" builtinId="10" customBuiltin="1"/>
    <cellStyle name="Prepojená bunka" xfId="23" builtinId="24" customBuiltin="1"/>
    <cellStyle name="Pruhované" xfId="13" xr:uid="{00000000-0005-0000-0000-000003000000}"/>
    <cellStyle name="Spolu" xfId="28" builtinId="25" customBuiltin="1"/>
    <cellStyle name="Text upozornenia" xfId="25" builtinId="11" customBuiltin="1"/>
    <cellStyle name="Vstup" xfId="20" builtinId="20" customBuiltin="1"/>
    <cellStyle name="Výpočet" xfId="22" builtinId="22" customBuiltin="1"/>
    <cellStyle name="Výstup" xfId="21" builtinId="21" customBuiltin="1"/>
    <cellStyle name="Vysvetľujúci text" xfId="27" builtinId="53" customBuiltin="1"/>
    <cellStyle name="Zadanie nastavení" xfId="14" xr:uid="{00000000-0005-0000-0000-00000F000000}"/>
    <cellStyle name="Zlá" xfId="18" builtinId="27" customBuiltin="1"/>
    <cellStyle name="Zvýraznenie1" xfId="3" builtinId="29" customBuiltin="1"/>
    <cellStyle name="Zvýraznenie2" xfId="31" builtinId="33" customBuiltin="1"/>
    <cellStyle name="Zvýraznenie3" xfId="35" builtinId="37" customBuiltin="1"/>
    <cellStyle name="Zvýraznenie4" xfId="39" builtinId="41" customBuiltin="1"/>
    <cellStyle name="Zvýraznenie5" xfId="4" builtinId="45" customBuiltin="1"/>
    <cellStyle name="Zvýraznenie6" xfId="46" builtinId="49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80952</xdr:colOff>
      <xdr:row>1</xdr:row>
      <xdr:rowOff>0</xdr:rowOff>
    </xdr:from>
    <xdr:to>
      <xdr:col>7</xdr:col>
      <xdr:colOff>1262073</xdr:colOff>
      <xdr:row>1</xdr:row>
      <xdr:rowOff>1143000</xdr:rowOff>
    </xdr:to>
    <xdr:pic>
      <xdr:nvPicPr>
        <xdr:cNvPr id="3" name="Obrázok 2" descr="Hlavička Zima&#10;&#10;Fotokoláž slova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05252" y="114300"/>
          <a:ext cx="498159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367739</xdr:colOff>
      <xdr:row>1</xdr:row>
      <xdr:rowOff>0</xdr:rowOff>
    </xdr:from>
    <xdr:to>
      <xdr:col>7</xdr:col>
      <xdr:colOff>1261035</xdr:colOff>
      <xdr:row>1</xdr:row>
      <xdr:rowOff>1143000</xdr:rowOff>
    </xdr:to>
    <xdr:pic>
      <xdr:nvPicPr>
        <xdr:cNvPr id="4" name="Obrázok 3" descr="Hlavička Jeseň&#10;&#10;Fotokoláž slova: Jeseň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2039" y="114300"/>
          <a:ext cx="4693771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367739</xdr:colOff>
      <xdr:row>1</xdr:row>
      <xdr:rowOff>0</xdr:rowOff>
    </xdr:from>
    <xdr:to>
      <xdr:col>7</xdr:col>
      <xdr:colOff>1261035</xdr:colOff>
      <xdr:row>1</xdr:row>
      <xdr:rowOff>1143000</xdr:rowOff>
    </xdr:to>
    <xdr:pic>
      <xdr:nvPicPr>
        <xdr:cNvPr id="4" name="Obrázok 3" descr="Hlavička Jeseň&#10;&#10;Fotokoláž slova: Jeseň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92039" y="114300"/>
          <a:ext cx="4693771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80952</xdr:colOff>
      <xdr:row>1</xdr:row>
      <xdr:rowOff>0</xdr:rowOff>
    </xdr:from>
    <xdr:to>
      <xdr:col>7</xdr:col>
      <xdr:colOff>1262073</xdr:colOff>
      <xdr:row>1</xdr:row>
      <xdr:rowOff>1143000</xdr:rowOff>
    </xdr:to>
    <xdr:pic>
      <xdr:nvPicPr>
        <xdr:cNvPr id="3" name="Obrázok 2" descr="Hlavička Zima&#10;&#10;Fotokoláž slova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05252" y="114300"/>
          <a:ext cx="498159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80952</xdr:colOff>
      <xdr:row>1</xdr:row>
      <xdr:rowOff>0</xdr:rowOff>
    </xdr:from>
    <xdr:to>
      <xdr:col>7</xdr:col>
      <xdr:colOff>1262073</xdr:colOff>
      <xdr:row>1</xdr:row>
      <xdr:rowOff>1143000</xdr:rowOff>
    </xdr:to>
    <xdr:pic>
      <xdr:nvPicPr>
        <xdr:cNvPr id="3" name="Obrázok 2" descr="Hlavička Zima&#10;&#10;Fotokoláž slova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05252" y="114300"/>
          <a:ext cx="498159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352679</xdr:colOff>
      <xdr:row>1</xdr:row>
      <xdr:rowOff>0</xdr:rowOff>
    </xdr:from>
    <xdr:to>
      <xdr:col>7</xdr:col>
      <xdr:colOff>1257045</xdr:colOff>
      <xdr:row>1</xdr:row>
      <xdr:rowOff>1143000</xdr:rowOff>
    </xdr:to>
    <xdr:pic>
      <xdr:nvPicPr>
        <xdr:cNvPr id="2" name="Obrázok 1" descr="Hlavička Jar&#10;&#10;Fotokoláž slova: Jar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76979" y="114300"/>
          <a:ext cx="4704841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99060</xdr:colOff>
      <xdr:row>1</xdr:row>
      <xdr:rowOff>0</xdr:rowOff>
    </xdr:from>
    <xdr:to>
      <xdr:col>8</xdr:col>
      <xdr:colOff>30480</xdr:colOff>
      <xdr:row>1</xdr:row>
      <xdr:rowOff>1143000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280660" y="114300"/>
          <a:ext cx="372618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1</xdr:row>
      <xdr:rowOff>0</xdr:rowOff>
    </xdr:from>
    <xdr:to>
      <xdr:col>7</xdr:col>
      <xdr:colOff>1249679</xdr:colOff>
      <xdr:row>1</xdr:row>
      <xdr:rowOff>1143000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76900" y="114300"/>
          <a:ext cx="3284219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378178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9778" y="112889"/>
          <a:ext cx="3414889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111513</xdr:colOff>
      <xdr:row>0</xdr:row>
      <xdr:rowOff>111511</xdr:rowOff>
    </xdr:from>
    <xdr:to>
      <xdr:col>7</xdr:col>
      <xdr:colOff>1263804</xdr:colOff>
      <xdr:row>1</xdr:row>
      <xdr:rowOff>1180170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287537" y="111511"/>
          <a:ext cx="3679901" cy="1180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420415</xdr:colOff>
      <xdr:row>1</xdr:row>
      <xdr:rowOff>0</xdr:rowOff>
    </xdr:from>
    <xdr:to>
      <xdr:col>7</xdr:col>
      <xdr:colOff>1243724</xdr:colOff>
      <xdr:row>1</xdr:row>
      <xdr:rowOff>1143000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88001" y="113862"/>
          <a:ext cx="3345792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335280</xdr:colOff>
      <xdr:row>1</xdr:row>
      <xdr:rowOff>0</xdr:rowOff>
    </xdr:from>
    <xdr:to>
      <xdr:col>7</xdr:col>
      <xdr:colOff>1249680</xdr:colOff>
      <xdr:row>1</xdr:row>
      <xdr:rowOff>1143000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16880" y="114300"/>
          <a:ext cx="344424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10" zoomScaleNormal="100" workbookViewId="0">
      <selection activeCell="B15" sqref="B15:C15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2" width="17.69921875" style="1" customWidth="1"/>
    <col min="13" max="13" width="1.59765625" style="1" customWidth="1"/>
    <col min="14" max="16384" width="8.69921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90" t="str">
        <f>"Január "&amp;KalendárnyRok</f>
        <v>Január 2024</v>
      </c>
      <c r="C2" s="90"/>
      <c r="D2" s="90"/>
      <c r="E2" s="2"/>
      <c r="F2" s="2"/>
      <c r="G2" s="2"/>
      <c r="H2" s="3"/>
    </row>
    <row r="3" spans="2:12" s="8" customFormat="1" ht="24" customHeight="1" x14ac:dyDescent="0.25">
      <c r="B3" s="5" t="str">
        <f>ZačiatokTýždňa</f>
        <v>pondelok</v>
      </c>
      <c r="C3" s="6" t="str">
        <f t="shared" ref="C3:H3" si="0">TEXT(C4,"dddd")</f>
        <v>utorok</v>
      </c>
      <c r="D3" s="6" t="str">
        <f t="shared" si="0"/>
        <v>streda</v>
      </c>
      <c r="E3" s="6" t="str">
        <f t="shared" si="0"/>
        <v>štvrtok</v>
      </c>
      <c r="F3" s="6" t="str">
        <f t="shared" si="0"/>
        <v>piatok</v>
      </c>
      <c r="G3" s="6" t="str">
        <f t="shared" si="0"/>
        <v>sobota</v>
      </c>
      <c r="H3" s="7" t="str">
        <f t="shared" si="0"/>
        <v>nedeľa</v>
      </c>
      <c r="K3" s="95" t="s">
        <v>2</v>
      </c>
      <c r="L3" s="95"/>
    </row>
    <row r="4" spans="2:12" s="4" customFormat="1" ht="24" customHeight="1" x14ac:dyDescent="0.25">
      <c r="B4" s="29">
        <f t="array" ref="B4:H4">DniATýždne+DATE(KalendárnyRok,1,1)-WEEKDAY(DATE(KalendárnyRok,1,1),(ZačiatokTýždňa="pondelok")+1)+1</f>
        <v>45292</v>
      </c>
      <c r="C4" s="29">
        <v>45293</v>
      </c>
      <c r="D4" s="29">
        <v>45294</v>
      </c>
      <c r="E4" s="29">
        <v>45295</v>
      </c>
      <c r="F4" s="29">
        <v>45296</v>
      </c>
      <c r="G4" s="29">
        <v>45297</v>
      </c>
      <c r="H4" s="30">
        <v>45298</v>
      </c>
      <c r="K4" s="12" t="s">
        <v>3</v>
      </c>
      <c r="L4" s="12" t="s">
        <v>4</v>
      </c>
    </row>
    <row r="5" spans="2:12" s="10" customFormat="1" ht="56.1" customHeight="1" x14ac:dyDescent="0.25">
      <c r="B5" s="85" t="s">
        <v>7</v>
      </c>
      <c r="C5" s="85" t="s">
        <v>7</v>
      </c>
      <c r="D5" s="85" t="s">
        <v>7</v>
      </c>
      <c r="E5" s="85" t="s">
        <v>7</v>
      </c>
      <c r="F5" s="85" t="s">
        <v>7</v>
      </c>
      <c r="G5" s="85" t="s">
        <v>7</v>
      </c>
      <c r="H5" s="85" t="s">
        <v>7</v>
      </c>
      <c r="K5" s="13">
        <v>2024</v>
      </c>
      <c r="L5" s="13" t="s">
        <v>5</v>
      </c>
    </row>
    <row r="6" spans="2:12" s="4" customFormat="1" ht="24" customHeight="1" x14ac:dyDescent="0.25">
      <c r="B6" s="31">
        <f t="array" ref="B6:H6">DniATýždne+DATE(KalendárnyRok,1,1)-WEEKDAY(DATE(KalendárnyRok,1,1),(ZačiatokTýždňa="pondelok")+1)+8</f>
        <v>45299</v>
      </c>
      <c r="C6" s="31">
        <v>45300</v>
      </c>
      <c r="D6" s="31">
        <v>45301</v>
      </c>
      <c r="E6" s="31">
        <v>45302</v>
      </c>
      <c r="F6" s="31">
        <v>45303</v>
      </c>
      <c r="G6" s="31">
        <v>45304</v>
      </c>
      <c r="H6" s="31">
        <v>45305</v>
      </c>
    </row>
    <row r="7" spans="2:12" s="10" customFormat="1" ht="56.1" customHeight="1" x14ac:dyDescent="0.25">
      <c r="B7" s="85" t="s">
        <v>7</v>
      </c>
      <c r="C7" s="85" t="s">
        <v>7</v>
      </c>
      <c r="D7" s="85" t="s">
        <v>7</v>
      </c>
      <c r="E7" s="85" t="s">
        <v>7</v>
      </c>
      <c r="F7" s="85" t="s">
        <v>7</v>
      </c>
      <c r="G7" s="85" t="s">
        <v>7</v>
      </c>
      <c r="H7" s="85" t="s">
        <v>7</v>
      </c>
    </row>
    <row r="8" spans="2:12" s="4" customFormat="1" ht="24" customHeight="1" x14ac:dyDescent="0.25">
      <c r="B8" s="32">
        <f t="array" ref="B8:H8">DniATýždne+DATE(KalendárnyRok,1,1)-WEEKDAY(DATE(KalendárnyRok,1,1),(ZačiatokTýždňa="pondelok")+1)+15</f>
        <v>45306</v>
      </c>
      <c r="C8" s="32">
        <v>45307</v>
      </c>
      <c r="D8" s="32">
        <v>45308</v>
      </c>
      <c r="E8" s="32">
        <v>45309</v>
      </c>
      <c r="F8" s="32">
        <v>45310</v>
      </c>
      <c r="G8" s="32">
        <v>45311</v>
      </c>
      <c r="H8" s="32">
        <v>45312</v>
      </c>
    </row>
    <row r="9" spans="2:12" s="10" customFormat="1" ht="56.1" customHeight="1" x14ac:dyDescent="0.25">
      <c r="B9" s="85" t="s">
        <v>7</v>
      </c>
      <c r="C9" s="85" t="s">
        <v>7</v>
      </c>
      <c r="D9" s="85" t="s">
        <v>7</v>
      </c>
      <c r="E9" s="85" t="s">
        <v>7</v>
      </c>
      <c r="F9" s="85" t="s">
        <v>7</v>
      </c>
      <c r="G9" s="85" t="s">
        <v>7</v>
      </c>
      <c r="H9" s="85" t="s">
        <v>7</v>
      </c>
    </row>
    <row r="10" spans="2:12" s="4" customFormat="1" ht="24" customHeight="1" x14ac:dyDescent="0.25">
      <c r="B10" s="31">
        <f t="array" ref="B10:H10">DniATýždne+DATE(KalendárnyRok,1,1)-WEEKDAY(DATE(KalendárnyRok,1,1),(ZačiatokTýždňa="pondelok")+1)+22</f>
        <v>45313</v>
      </c>
      <c r="C10" s="31">
        <v>45314</v>
      </c>
      <c r="D10" s="31">
        <v>45315</v>
      </c>
      <c r="E10" s="31">
        <v>45316</v>
      </c>
      <c r="F10" s="31">
        <v>45317</v>
      </c>
      <c r="G10" s="31">
        <v>45318</v>
      </c>
      <c r="H10" s="31">
        <v>45319</v>
      </c>
    </row>
    <row r="11" spans="2:12" s="10" customFormat="1" ht="56.1" customHeight="1" x14ac:dyDescent="0.25">
      <c r="B11" s="85" t="s">
        <v>7</v>
      </c>
      <c r="C11" s="85" t="s">
        <v>7</v>
      </c>
      <c r="D11" s="85" t="s">
        <v>7</v>
      </c>
      <c r="E11" s="85" t="s">
        <v>7</v>
      </c>
      <c r="F11" s="85" t="s">
        <v>7</v>
      </c>
      <c r="G11" s="85" t="s">
        <v>7</v>
      </c>
      <c r="H11" s="85" t="s">
        <v>7</v>
      </c>
    </row>
    <row r="12" spans="2:12" s="4" customFormat="1" ht="24" customHeight="1" x14ac:dyDescent="0.25">
      <c r="B12" s="32">
        <f t="array" ref="B12:H12">DniATýždne+DATE(KalendárnyRok,1,1)-WEEKDAY(DATE(KalendárnyRok,1,1),(ZačiatokTýždňa="pondelok")+1)+29</f>
        <v>45320</v>
      </c>
      <c r="C12" s="32">
        <v>45321</v>
      </c>
      <c r="D12" s="32">
        <v>45322</v>
      </c>
      <c r="E12" s="32">
        <v>45323</v>
      </c>
      <c r="F12" s="32">
        <v>45324</v>
      </c>
      <c r="G12" s="32">
        <v>45325</v>
      </c>
      <c r="H12" s="32">
        <v>45326</v>
      </c>
    </row>
    <row r="13" spans="2:12" s="10" customFormat="1" ht="56.1" customHeight="1" x14ac:dyDescent="0.25">
      <c r="B13" s="85" t="s">
        <v>7</v>
      </c>
      <c r="C13" s="85" t="s">
        <v>7</v>
      </c>
      <c r="D13" s="85" t="s">
        <v>7</v>
      </c>
      <c r="E13" s="85" t="s">
        <v>7</v>
      </c>
      <c r="F13" s="85" t="s">
        <v>7</v>
      </c>
      <c r="G13" s="85" t="s">
        <v>7</v>
      </c>
      <c r="H13" s="85" t="s">
        <v>7</v>
      </c>
    </row>
    <row r="14" spans="2:12" s="4" customFormat="1" ht="24" customHeight="1" x14ac:dyDescent="0.25">
      <c r="B14" s="31">
        <f t="array" ref="B14:C14">DniATýždne+DATE(KalendárnyRok,1,1)-WEEKDAY(DATE(KalendárnyRok,1,1),(ZačiatokTýždňa="pondelok")+1)+36</f>
        <v>45327</v>
      </c>
      <c r="C14" s="31">
        <v>45328</v>
      </c>
      <c r="D14" s="91" t="s">
        <v>0</v>
      </c>
      <c r="E14" s="91"/>
      <c r="F14" s="91"/>
      <c r="G14" s="91"/>
      <c r="H14" s="92"/>
    </row>
    <row r="15" spans="2:12" s="10" customFormat="1" ht="56.1" customHeight="1" x14ac:dyDescent="0.25">
      <c r="B15" s="85" t="s">
        <v>7</v>
      </c>
      <c r="C15" s="85" t="s">
        <v>7</v>
      </c>
      <c r="D15" s="93"/>
      <c r="E15" s="93"/>
      <c r="F15" s="93"/>
      <c r="G15" s="93"/>
      <c r="H15" s="94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yberte deň v zozname. Vyberte možnosť ZRUŠIŤ a potom vyberte deň v rozbaľovacom zozname stlačením kombinácie klávesov ALT + ŠÍPKA NADOL." prompt="V tejto bunke môžete vybrať prvý deň v týždni. Stlačením kombinácie klávesov ALT + ŠÍPKA NADOL otvorte rozbaľovací zoznam a potom pomocou klávesov ŠÍPKA NADOL a ENTER vyberte možnosť." sqref="L5" xr:uid="{00000000-0002-0000-0000-000000000000}">
      <formula1>"nedeľa, pondelok"</formula1>
    </dataValidation>
    <dataValidation allowBlank="1" showInputMessage="1" showErrorMessage="1" prompt="V tomto zošite vytvorte vlastné jednomesačné kalendáre. Pomocou hárka Január si prispôsobte rok a začiatočný deň týždňa pre všetky mesiace. Každý mesiac sa nachádza na samostatnom hárku." sqref="A1" xr:uid="{00000000-0002-0000-0000-000001000000}"/>
    <dataValidation allowBlank="1" showInputMessage="1" showErrorMessage="1" prompt="Do bunky pod touto zadajte rok." sqref="K4" xr:uid="{00000000-0002-0000-0000-000002000000}"/>
    <dataValidation allowBlank="1" showInputMessage="1" showErrorMessage="1" prompt="V bunke nižšie vyberte počiatočný deň v týždni." sqref="L4" xr:uid="{00000000-0002-0000-0000-000003000000}"/>
    <dataValidation allowBlank="1" showInputMessage="1" showErrorMessage="1" prompt="Do tejto bunky zadajte rok." sqref="K5" xr:uid="{00000000-0002-0000-0000-000004000000}"/>
    <dataValidation allowBlank="1" showInputMessage="1" showErrorMessage="1" prompt="Tento riadok obsahuje názvy dní v týždni pre tento kalendár. Táto bunka obsahuje začiatočný deň v týždni. Ak chcete zmeniť začiatočný deň v týždni, do bunky L5 tohto hárka zadajte nový deň v týždni." sqref="B3" xr:uid="{00000000-0002-0000-0000-000005000000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000-000006000000}"/>
    <dataValidation allowBlank="1" showInputMessage="1" showErrorMessage="1" prompt="Rok v tejto bunke sa automaticky aktualizuje na základe roka zadaného v bunke K5. Kalendár uvedený nižšie obsahuje dátumy predchádzajúceho a nasledujúceho mesiaca vo svetlejšom odtieni písma." sqref="B2:D2" xr:uid="{00000000-0002-0000-0000-000007000000}"/>
    <dataValidation allowBlank="1" showInputMessage="1" showErrorMessage="1" prompt="Automaticky určený deň v týždni." sqref="C3:H3" xr:uid="{00000000-0002-0000-0000-000008000000}"/>
    <dataValidation allowBlank="1" showInputMessage="1" showErrorMessage="1" prompt="Tento riadok a riadky 7, 9, 11, 13 a 15 sú bunky určené na zadávanie denných poznámok súvisiacich s kalendárnym dňom v bunke uvedenej vyššie." sqref="B5:H5 B9:H9 B7:H7 B11:H11 B13:H13 B15:C15" xr:uid="{71A82DC4-EF08-4053-8571-9EDE9FB24A6D}"/>
    <dataValidation allowBlank="1" showInputMessage="1" prompt="Do tejto bunky zadajte mesačné poznámky." sqref="D15:H15" xr:uid="{00000000-0002-0000-0000-00000A000000}"/>
    <dataValidation allowBlank="1" showInputMessage="1" prompt="Do bunky nižšie zadajte mesačné poznámky." sqref="D14:H14" xr:uid="{00000000-0002-0000-0000-00000B000000}"/>
    <dataValidation allowBlank="1" showInputMessage="1" showErrorMessage="1" prompt="Zadajte rok a v bunkách uvedených nižšie vyberte deň začiatku kalendára. Tieto bunky nastavenia kalendára sa nevytlačia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zoomScale="25" zoomScaleNormal="25" workbookViewId="0">
      <selection activeCell="B5" sqref="B5:C5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16" t="str">
        <f>"Október "&amp;KalendárnyRok</f>
        <v>Október 2024</v>
      </c>
      <c r="C2" s="116"/>
      <c r="D2" s="116"/>
      <c r="E2" s="2"/>
      <c r="F2" s="2"/>
      <c r="G2" s="2"/>
      <c r="H2" s="3"/>
    </row>
    <row r="3" spans="2:9" s="8" customFormat="1" ht="24" customHeight="1" x14ac:dyDescent="0.25">
      <c r="B3" s="14" t="str">
        <f>ZačiatokTýždňa</f>
        <v>pondelok</v>
      </c>
      <c r="C3" s="15" t="str">
        <f t="shared" ref="C3:H3" si="0">TEXT(C4,"dddd")</f>
        <v>utorok</v>
      </c>
      <c r="D3" s="15" t="str">
        <f t="shared" si="0"/>
        <v>streda</v>
      </c>
      <c r="E3" s="15" t="str">
        <f t="shared" si="0"/>
        <v>štvrtok</v>
      </c>
      <c r="F3" s="15" t="str">
        <f t="shared" si="0"/>
        <v>piatok</v>
      </c>
      <c r="G3" s="15" t="str">
        <f t="shared" si="0"/>
        <v>sobota</v>
      </c>
      <c r="H3" s="16" t="str">
        <f t="shared" si="0"/>
        <v>nedeľa</v>
      </c>
    </row>
    <row r="4" spans="2:9" s="4" customFormat="1" ht="24" customHeight="1" x14ac:dyDescent="0.25">
      <c r="B4" s="33">
        <f t="array" ref="B4:H4">DniATýždne+DATE(KalendárnyRok,10,1)-WEEKDAY(DATE(KalendárnyRok,10,1),(ZačiatokTýždňa="pondelok")+1)+1</f>
        <v>45565</v>
      </c>
      <c r="C4" s="33">
        <v>45566</v>
      </c>
      <c r="D4" s="33">
        <v>45567</v>
      </c>
      <c r="E4" s="33">
        <v>45568</v>
      </c>
      <c r="F4" s="33">
        <v>45569</v>
      </c>
      <c r="G4" s="33">
        <v>45570</v>
      </c>
      <c r="H4" s="33">
        <v>45571</v>
      </c>
    </row>
    <row r="5" spans="2:9" s="10" customFormat="1" ht="56.1" customHeight="1" x14ac:dyDescent="0.25">
      <c r="B5" s="85" t="s">
        <v>7</v>
      </c>
      <c r="C5" s="85" t="s">
        <v>7</v>
      </c>
      <c r="D5" s="42"/>
      <c r="E5" s="42"/>
      <c r="F5" s="42"/>
      <c r="G5" s="42"/>
      <c r="H5" s="42"/>
    </row>
    <row r="6" spans="2:9" s="4" customFormat="1" ht="24" customHeight="1" x14ac:dyDescent="0.25">
      <c r="B6" s="34">
        <f t="array" ref="B6:H6">DniATýždne+DATE(KalendárnyRok,10,1)-WEEKDAY(DATE(KalendárnyRok,10,1),(ZačiatokTýždňa="pondelok")+1)+8</f>
        <v>45572</v>
      </c>
      <c r="C6" s="34">
        <v>45573</v>
      </c>
      <c r="D6" s="34">
        <v>45574</v>
      </c>
      <c r="E6" s="34">
        <v>45575</v>
      </c>
      <c r="F6" s="34">
        <v>45576</v>
      </c>
      <c r="G6" s="34">
        <v>45577</v>
      </c>
      <c r="H6" s="34">
        <v>45578</v>
      </c>
    </row>
    <row r="7" spans="2:9" s="10" customFormat="1" ht="56.1" customHeight="1" x14ac:dyDescent="0.25">
      <c r="B7" s="42"/>
      <c r="C7" s="42"/>
      <c r="D7" s="42"/>
      <c r="E7" s="42"/>
      <c r="F7" s="84"/>
      <c r="G7" s="84"/>
      <c r="H7" s="84"/>
    </row>
    <row r="8" spans="2:9" s="4" customFormat="1" ht="24" customHeight="1" x14ac:dyDescent="0.25">
      <c r="B8" s="35">
        <f t="array" ref="B8:H8">DniATýždne+DATE(KalendárnyRok,10,1)-WEEKDAY(DATE(KalendárnyRok,10,1),(ZačiatokTýždňa="pondelok")+1)+15</f>
        <v>45579</v>
      </c>
      <c r="C8" s="35">
        <v>45580</v>
      </c>
      <c r="D8" s="35">
        <v>45581</v>
      </c>
      <c r="E8" s="35">
        <v>45582</v>
      </c>
      <c r="F8" s="35">
        <v>45583</v>
      </c>
      <c r="G8" s="35">
        <v>45584</v>
      </c>
      <c r="H8" s="35">
        <v>45585</v>
      </c>
    </row>
    <row r="9" spans="2:9" s="10" customFormat="1" ht="56.1" customHeight="1" x14ac:dyDescent="0.25">
      <c r="B9" s="54"/>
      <c r="C9" s="54"/>
      <c r="D9" s="81"/>
      <c r="E9" s="81"/>
      <c r="F9" s="54"/>
      <c r="G9" s="54"/>
      <c r="H9" s="81"/>
    </row>
    <row r="10" spans="2:9" s="4" customFormat="1" ht="24" customHeight="1" x14ac:dyDescent="0.25">
      <c r="B10" s="34">
        <f t="array" ref="B10:H10">DniATýždne+DATE(KalendárnyRok,10,1)-WEEKDAY(DATE(KalendárnyRok,10,1),(ZačiatokTýždňa="pondelok")+1)+22</f>
        <v>45586</v>
      </c>
      <c r="C10" s="34">
        <v>45587</v>
      </c>
      <c r="D10" s="34">
        <v>45588</v>
      </c>
      <c r="E10" s="34">
        <v>45589</v>
      </c>
      <c r="F10" s="68">
        <v>45590</v>
      </c>
      <c r="G10" s="68">
        <v>45591</v>
      </c>
      <c r="H10" s="68">
        <v>45592</v>
      </c>
    </row>
    <row r="11" spans="2:9" s="10" customFormat="1" ht="56.1" customHeight="1" x14ac:dyDescent="0.25">
      <c r="B11" s="54"/>
      <c r="C11" s="54"/>
      <c r="D11" s="81"/>
      <c r="E11" s="81"/>
      <c r="F11" s="54"/>
      <c r="G11" s="54"/>
      <c r="H11" s="81"/>
    </row>
    <row r="12" spans="2:9" s="4" customFormat="1" ht="24" customHeight="1" x14ac:dyDescent="0.25">
      <c r="B12" s="35">
        <f t="array" ref="B12:H12">DniATýždne+DATE(KalendárnyRok,10,1)-WEEKDAY(DATE(KalendárnyRok,10,1),(ZačiatokTýždňa="pondelok")+1)+29</f>
        <v>45593</v>
      </c>
      <c r="C12" s="35">
        <v>45594</v>
      </c>
      <c r="D12" s="35">
        <v>45595</v>
      </c>
      <c r="E12" s="35">
        <v>45596</v>
      </c>
      <c r="F12" s="69">
        <v>45597</v>
      </c>
      <c r="G12" s="69">
        <v>45598</v>
      </c>
      <c r="H12" s="35">
        <v>45599</v>
      </c>
    </row>
    <row r="13" spans="2:9" s="10" customFormat="1" ht="56.1" customHeight="1" x14ac:dyDescent="0.25">
      <c r="B13" s="54"/>
      <c r="C13" s="54"/>
      <c r="D13" s="81"/>
      <c r="E13" s="81"/>
      <c r="F13" s="54"/>
      <c r="G13" s="54"/>
      <c r="H13" s="81"/>
    </row>
    <row r="14" spans="2:9" s="4" customFormat="1" ht="24" customHeight="1" x14ac:dyDescent="0.25">
      <c r="B14" s="34">
        <f t="array" ref="B14:C14">DniATýždne+DATE(KalendárnyRok,10,1)-WEEKDAY(DATE(KalendárnyRok,10,1),(ZačiatokTýždňa="pondelok")+1)+36</f>
        <v>45600</v>
      </c>
      <c r="C14" s="34">
        <v>45601</v>
      </c>
      <c r="D14" s="117" t="s">
        <v>0</v>
      </c>
      <c r="E14" s="117"/>
      <c r="F14" s="117"/>
      <c r="G14" s="117"/>
      <c r="H14" s="118"/>
    </row>
    <row r="15" spans="2:9" s="10" customFormat="1" ht="56.1" customHeight="1" x14ac:dyDescent="0.25">
      <c r="B15" s="27"/>
      <c r="C15" s="27"/>
      <c r="D15" s="119"/>
      <c r="E15" s="119"/>
      <c r="F15" s="119"/>
      <c r="G15" s="119"/>
      <c r="H15" s="120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ky určený deň v týždni." sqref="C3:H3" xr:uid="{00000000-0002-0000-0900-000000000000}"/>
    <dataValidation allowBlank="1" showInputMessage="1" showErrorMessage="1" prompt="Kalendár na mesiac október" sqref="A1" xr:uid="{00000000-0002-0000-0900-000001000000}"/>
    <dataValidation allowBlank="1" showInputMessage="1" showErrorMessage="1" prompt="Rok v tejto bunke sa automaticky aktualizuje na základe roka zadaného v hárku Január. Kalendár uvedený nižšie obsahuje dátumy predchádzajúceho a nasledujúceho mesiaca vo svetlejšom odtieni písma." sqref="B2:D2" xr:uid="{00000000-0002-0000-0900-000002000000}"/>
    <dataValidation allowBlank="1" showInputMessage="1" showErrorMessage="1" prompt="Tento riadok obsahuje názvy dní v týždni pre tento kalendár. Táto bunka obsahuje začiatočný deň v týždni. Ak chcete zmeniť začiatočný deň v týždni, v bunke L5 hárka Január vyberte nový deň v týždni." sqref="B3" xr:uid="{00000000-0002-0000-0900-000003000000}"/>
    <dataValidation allowBlank="1" showInputMessage="1" prompt="Do bunky nižšie zadajte mesačné poznámky." sqref="D14:H14" xr:uid="{00000000-0002-0000-0900-000004000000}"/>
    <dataValidation allowBlank="1" showInputMessage="1" prompt="Do tejto bunky zadajte mesačné poznámky." sqref="D15:H15" xr:uid="{00000000-0002-0000-0900-000005000000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900-000007000000}"/>
    <dataValidation allowBlank="1" showInputMessage="1" showErrorMessage="1" prompt="Tento riadok a riadky 7, 9, 11, 13 a 15 sú bunky určené na zadávanie denných poznámok súvisiacich s kalendárnym dňom v bunke uvedenej vyššie." sqref="B5:C5" xr:uid="{034E81B0-81C7-4607-B2B4-7B6E72C8DB39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zoomScale="25" zoomScaleNormal="25" workbookViewId="0">
      <selection activeCell="K7" sqref="K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16" t="str">
        <f>"November "&amp;KalendárnyRok</f>
        <v>November 2024</v>
      </c>
      <c r="C2" s="116"/>
      <c r="D2" s="116"/>
      <c r="E2" s="2"/>
      <c r="F2" s="2"/>
      <c r="G2" s="2"/>
      <c r="H2" s="3"/>
    </row>
    <row r="3" spans="2:9" s="8" customFormat="1" ht="24" customHeight="1" x14ac:dyDescent="0.25">
      <c r="B3" s="14" t="str">
        <f>ZačiatokTýždňa</f>
        <v>pondelok</v>
      </c>
      <c r="C3" s="15" t="str">
        <f t="shared" ref="C3:H3" si="0">TEXT(C4,"dddd")</f>
        <v>utorok</v>
      </c>
      <c r="D3" s="15" t="str">
        <f t="shared" si="0"/>
        <v>streda</v>
      </c>
      <c r="E3" s="15" t="str">
        <f t="shared" si="0"/>
        <v>štvrtok</v>
      </c>
      <c r="F3" s="15" t="str">
        <f t="shared" si="0"/>
        <v>piatok</v>
      </c>
      <c r="G3" s="15" t="str">
        <f t="shared" si="0"/>
        <v>sobota</v>
      </c>
      <c r="H3" s="16" t="str">
        <f t="shared" si="0"/>
        <v>nedeľa</v>
      </c>
    </row>
    <row r="4" spans="2:9" s="4" customFormat="1" ht="24" customHeight="1" x14ac:dyDescent="0.25">
      <c r="B4" s="33">
        <f t="array" ref="B4:H4">DniATýždne+DATE(KalendárnyRok,11,1)-WEEKDAY(DATE(KalendárnyRok,11,1),(ZačiatokTýždňa="pondelok")+1)+1</f>
        <v>45593</v>
      </c>
      <c r="C4" s="33">
        <v>45594</v>
      </c>
      <c r="D4" s="33">
        <v>45595</v>
      </c>
      <c r="E4" s="33">
        <v>45596</v>
      </c>
      <c r="F4" s="33">
        <v>45597</v>
      </c>
      <c r="G4" s="33">
        <v>45598</v>
      </c>
      <c r="H4" s="33">
        <v>45599</v>
      </c>
    </row>
    <row r="5" spans="2:9" s="10" customFormat="1" ht="56.1" customHeight="1" x14ac:dyDescent="0.25">
      <c r="B5" s="88"/>
      <c r="C5" s="88"/>
      <c r="D5" s="28"/>
      <c r="E5" s="28"/>
      <c r="F5" s="28"/>
      <c r="G5" s="28"/>
      <c r="H5" s="28"/>
    </row>
    <row r="6" spans="2:9" s="4" customFormat="1" ht="24" customHeight="1" x14ac:dyDescent="0.25">
      <c r="B6" s="34">
        <f t="array" ref="B6:H6">DniATýždne+DATE(KalendárnyRok,11,1)-WEEKDAY(DATE(KalendárnyRok,11,1),(ZačiatokTýždňa="pondelok")+1)+8</f>
        <v>45600</v>
      </c>
      <c r="C6" s="34">
        <v>45601</v>
      </c>
      <c r="D6" s="34">
        <v>45602</v>
      </c>
      <c r="E6" s="34">
        <v>45603</v>
      </c>
      <c r="F6" s="34">
        <v>45604</v>
      </c>
      <c r="G6" s="34">
        <v>45605</v>
      </c>
      <c r="H6" s="34">
        <v>45606</v>
      </c>
    </row>
    <row r="7" spans="2:9" s="10" customFormat="1" ht="56.1" customHeight="1" x14ac:dyDescent="0.25">
      <c r="B7" s="27"/>
      <c r="C7" s="27"/>
      <c r="D7" s="27"/>
      <c r="E7" s="70"/>
      <c r="F7" s="70"/>
      <c r="G7" s="70"/>
      <c r="H7" s="70"/>
    </row>
    <row r="8" spans="2:9" s="4" customFormat="1" ht="24" customHeight="1" x14ac:dyDescent="0.25">
      <c r="B8" s="35">
        <f t="array" ref="B8:H8">DniATýždne+DATE(KalendárnyRok,11,1)-WEEKDAY(DATE(KalendárnyRok,11,1),(ZačiatokTýždňa="pondelok")+1)+15</f>
        <v>45607</v>
      </c>
      <c r="C8" s="35">
        <v>45608</v>
      </c>
      <c r="D8" s="35">
        <v>45609</v>
      </c>
      <c r="E8" s="35">
        <v>45610</v>
      </c>
      <c r="F8" s="35">
        <v>45611</v>
      </c>
      <c r="G8" s="35">
        <v>45612</v>
      </c>
      <c r="H8" s="35">
        <v>45613</v>
      </c>
    </row>
    <row r="9" spans="2:9" s="10" customFormat="1" ht="56.1" customHeight="1" x14ac:dyDescent="0.25">
      <c r="B9" s="54"/>
      <c r="C9" s="54"/>
      <c r="D9" s="81"/>
      <c r="E9" s="81"/>
      <c r="F9" s="54"/>
      <c r="G9" s="54"/>
      <c r="H9" s="81"/>
    </row>
    <row r="10" spans="2:9" s="4" customFormat="1" ht="24" customHeight="1" x14ac:dyDescent="0.25">
      <c r="B10" s="34">
        <f t="array" ref="B10:H10">DniATýždne+DATE(KalendárnyRok,11,1)-WEEKDAY(DATE(KalendárnyRok,11,1),(ZačiatokTýždňa="pondelok")+1)+22</f>
        <v>45614</v>
      </c>
      <c r="C10" s="34">
        <v>45615</v>
      </c>
      <c r="D10" s="34">
        <v>45616</v>
      </c>
      <c r="E10" s="34">
        <v>45617</v>
      </c>
      <c r="F10" s="34">
        <v>45618</v>
      </c>
      <c r="G10" s="34">
        <v>45619</v>
      </c>
      <c r="H10" s="34">
        <v>45620</v>
      </c>
    </row>
    <row r="11" spans="2:9" s="10" customFormat="1" ht="56.1" customHeight="1" x14ac:dyDescent="0.25">
      <c r="B11" s="54"/>
      <c r="C11" s="54"/>
      <c r="D11" s="81"/>
      <c r="E11" s="81"/>
      <c r="F11" s="54"/>
      <c r="G11" s="54"/>
      <c r="H11" s="81"/>
    </row>
    <row r="12" spans="2:9" s="4" customFormat="1" ht="24" customHeight="1" x14ac:dyDescent="0.25">
      <c r="B12" s="35">
        <f t="array" ref="B12:H12">DniATýždne+DATE(KalendárnyRok,11,1)-WEEKDAY(DATE(KalendárnyRok,11,1),(ZačiatokTýždňa="pondelok")+1)+29</f>
        <v>45621</v>
      </c>
      <c r="C12" s="35">
        <v>45622</v>
      </c>
      <c r="D12" s="35">
        <v>45623</v>
      </c>
      <c r="E12" s="35">
        <v>45624</v>
      </c>
      <c r="F12" s="35">
        <v>45625</v>
      </c>
      <c r="G12" s="35">
        <v>45626</v>
      </c>
      <c r="H12" s="35">
        <v>45627</v>
      </c>
    </row>
    <row r="13" spans="2:9" s="10" customFormat="1" ht="56.1" customHeight="1" x14ac:dyDescent="0.25">
      <c r="B13" s="54"/>
      <c r="C13" s="54"/>
      <c r="D13" s="81"/>
      <c r="E13" s="81"/>
      <c r="F13" s="54"/>
      <c r="G13" s="54"/>
      <c r="H13" s="81"/>
    </row>
    <row r="14" spans="2:9" s="4" customFormat="1" ht="24" customHeight="1" x14ac:dyDescent="0.25">
      <c r="B14" s="34">
        <f t="array" ref="B14:C14">DniATýždne+DATE(KalendárnyRok,11,1)-WEEKDAY(DATE(KalendárnyRok,11,1),(ZačiatokTýždňa="pondelok")+1)+36</f>
        <v>45628</v>
      </c>
      <c r="C14" s="34">
        <v>45629</v>
      </c>
      <c r="D14" s="117" t="s">
        <v>0</v>
      </c>
      <c r="E14" s="117"/>
      <c r="F14" s="117"/>
      <c r="G14" s="117"/>
      <c r="H14" s="118"/>
    </row>
    <row r="15" spans="2:9" s="10" customFormat="1" ht="56.1" customHeight="1" x14ac:dyDescent="0.25">
      <c r="B15" s="27"/>
      <c r="C15" s="27"/>
      <c r="D15" s="119"/>
      <c r="E15" s="119"/>
      <c r="F15" s="119"/>
      <c r="G15" s="119"/>
      <c r="H15" s="120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ky určený deň v týždni." sqref="C3:H3" xr:uid="{00000000-0002-0000-0A00-000000000000}"/>
    <dataValidation allowBlank="1" showInputMessage="1" showErrorMessage="1" prompt="Kalendár na mesiac november" sqref="A1" xr:uid="{00000000-0002-0000-0A00-000001000000}"/>
    <dataValidation allowBlank="1" showInputMessage="1" showErrorMessage="1" prompt="Rok v tejto bunke sa automaticky aktualizuje na základe roka zadaného v hárku Január. Kalendár uvedený nižšie obsahuje dátumy predchádzajúceho a nasledujúceho mesiaca vo svetlejšom odtieni písma." sqref="B2:D2" xr:uid="{00000000-0002-0000-0A00-000002000000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A00-000003000000}"/>
    <dataValidation allowBlank="1" showInputMessage="1" showErrorMessage="1" prompt="Tento riadok a riadky 7, 9, 11, 13 a 15 sú bunky určené na zadávanie denných poznámok súvisiacich s kalendárnym dňom v bunke uvedenej vyššie." sqref="B5:C5" xr:uid="{5FC6F238-7D82-4709-B77C-2B6AFC935A73}"/>
    <dataValidation allowBlank="1" showInputMessage="1" prompt="Do tejto bunky zadajte mesačné poznámky." sqref="D15:H15" xr:uid="{00000000-0002-0000-0A00-000005000000}"/>
    <dataValidation allowBlank="1" showInputMessage="1" prompt="Do bunky nižšie zadajte mesačné poznámky." sqref="D14:H14" xr:uid="{00000000-0002-0000-0A00-000006000000}"/>
    <dataValidation allowBlank="1" showInputMessage="1" showErrorMessage="1" prompt="Tento riadok obsahuje názvy dní v týždni pre tento kalendár. Táto bunka obsahuje začiatočný deň v týždni. Ak chcete zmeniť začiatočný deň v týždni, v bunke L5 hárka Január vyberte nový deň v týždni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zoomScale="25" zoomScaleNormal="25" workbookViewId="0">
      <selection activeCell="B11" sqref="B11:H11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0" t="str">
        <f>"December "&amp;2023</f>
        <v>December 2023</v>
      </c>
      <c r="C2" s="90"/>
      <c r="D2" s="90"/>
      <c r="E2" s="2"/>
      <c r="F2" s="2"/>
      <c r="G2" s="2"/>
      <c r="H2" s="3"/>
    </row>
    <row r="3" spans="2:9" s="8" customFormat="1" ht="24" customHeight="1" x14ac:dyDescent="0.25">
      <c r="B3" s="5" t="str">
        <f>ZačiatokTýždňa</f>
        <v>pondelok</v>
      </c>
      <c r="C3" s="6" t="str">
        <f t="shared" ref="C3:H3" si="0">TEXT(C4,"dddd")</f>
        <v>utorok</v>
      </c>
      <c r="D3" s="6" t="str">
        <f t="shared" si="0"/>
        <v>streda</v>
      </c>
      <c r="E3" s="6" t="str">
        <f t="shared" si="0"/>
        <v>štvrtok</v>
      </c>
      <c r="F3" s="6" t="str">
        <f t="shared" si="0"/>
        <v>piatok</v>
      </c>
      <c r="G3" s="6" t="str">
        <f t="shared" si="0"/>
        <v>sobota</v>
      </c>
      <c r="H3" s="7" t="str">
        <f t="shared" si="0"/>
        <v>nedeľa</v>
      </c>
    </row>
    <row r="4" spans="2:9" s="4" customFormat="1" ht="24" customHeight="1" x14ac:dyDescent="0.25">
      <c r="B4" s="29">
        <f t="array" ref="B4:H4">DniATýždne+DATE(KalendárnyRok,12,1)-WEEKDAY(DATE(KalendárnyRok,12,1),(ZačiatokTýždňa="pondelok")+1)+1</f>
        <v>45621</v>
      </c>
      <c r="C4" s="29">
        <v>45622</v>
      </c>
      <c r="D4" s="29">
        <v>45623</v>
      </c>
      <c r="E4" s="29">
        <v>45624</v>
      </c>
      <c r="F4" s="29">
        <v>45625</v>
      </c>
      <c r="G4" s="29">
        <v>45626</v>
      </c>
      <c r="H4" s="30">
        <v>45627</v>
      </c>
    </row>
    <row r="5" spans="2:9" s="10" customFormat="1" ht="56.1" customHeight="1" x14ac:dyDescent="0.25">
      <c r="B5" s="54"/>
      <c r="C5" s="54"/>
      <c r="D5" s="81"/>
      <c r="E5" s="81"/>
      <c r="F5" s="54"/>
      <c r="G5" s="54"/>
      <c r="H5" s="81"/>
    </row>
    <row r="6" spans="2:9" s="4" customFormat="1" ht="24" customHeight="1" x14ac:dyDescent="0.25">
      <c r="B6" s="31">
        <f t="array" ref="B6:H6">DniATýždne+DATE(KalendárnyRok,12,1)-WEEKDAY(DATE(KalendárnyRok,12,1),(ZačiatokTýždňa="pondelok")+1)+8</f>
        <v>45628</v>
      </c>
      <c r="C6" s="31">
        <v>45629</v>
      </c>
      <c r="D6" s="31">
        <v>45630</v>
      </c>
      <c r="E6" s="31">
        <v>45631</v>
      </c>
      <c r="F6" s="31">
        <v>45632</v>
      </c>
      <c r="G6" s="31">
        <v>45633</v>
      </c>
      <c r="H6" s="31">
        <v>45634</v>
      </c>
    </row>
    <row r="7" spans="2:9" s="10" customFormat="1" ht="56.1" customHeight="1" x14ac:dyDescent="0.25">
      <c r="B7" s="54"/>
      <c r="C7" s="54"/>
      <c r="D7" s="81"/>
      <c r="E7" s="81"/>
      <c r="F7" s="54"/>
      <c r="G7" s="54"/>
      <c r="H7" s="81"/>
    </row>
    <row r="8" spans="2:9" s="4" customFormat="1" ht="24" customHeight="1" x14ac:dyDescent="0.25">
      <c r="B8" s="32">
        <f t="array" ref="B8:H8">DniATýždne+DATE(KalendárnyRok,12,1)-WEEKDAY(DATE(KalendárnyRok,12,1),(ZačiatokTýždňa="pondelok")+1)+15</f>
        <v>45635</v>
      </c>
      <c r="C8" s="32">
        <v>45636</v>
      </c>
      <c r="D8" s="32">
        <v>45637</v>
      </c>
      <c r="E8" s="32">
        <v>45638</v>
      </c>
      <c r="F8" s="32">
        <v>45639</v>
      </c>
      <c r="G8" s="32">
        <v>45640</v>
      </c>
      <c r="H8" s="32">
        <v>45641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1">
        <f t="array" ref="B10:H10">DniATýždne+DATE(KalendárnyRok,12,1)-WEEKDAY(DATE(KalendárnyRok,12,1),(ZačiatokTýždňa="pondelok")+1)+22</f>
        <v>45642</v>
      </c>
      <c r="C10" s="31">
        <v>45643</v>
      </c>
      <c r="D10" s="31">
        <v>45644</v>
      </c>
      <c r="E10" s="31">
        <v>45645</v>
      </c>
      <c r="F10" s="31">
        <v>45646</v>
      </c>
      <c r="G10" s="31">
        <v>45647</v>
      </c>
      <c r="H10" s="31">
        <v>45648</v>
      </c>
    </row>
    <row r="11" spans="2:9" s="10" customFormat="1" ht="56.1" customHeight="1" x14ac:dyDescent="0.25">
      <c r="B11" s="54"/>
      <c r="C11" s="54"/>
      <c r="D11" s="81"/>
      <c r="E11" s="81"/>
      <c r="F11" s="54"/>
      <c r="G11" s="54"/>
      <c r="H11" s="81"/>
    </row>
    <row r="12" spans="2:9" s="4" customFormat="1" ht="24" customHeight="1" x14ac:dyDescent="0.25">
      <c r="B12" s="32">
        <f t="array" ref="B12:H12">DniATýždne+DATE(KalendárnyRok,12,1)-WEEKDAY(DATE(KalendárnyRok,12,1),(ZačiatokTýždňa="pondelok")+1)+29</f>
        <v>45649</v>
      </c>
      <c r="C12" s="32">
        <v>45650</v>
      </c>
      <c r="D12" s="32">
        <v>45651</v>
      </c>
      <c r="E12" s="32">
        <v>45652</v>
      </c>
      <c r="F12" s="32">
        <v>45653</v>
      </c>
      <c r="G12" s="32">
        <v>45654</v>
      </c>
      <c r="H12" s="32">
        <v>45655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1">
        <f t="array" ref="B14:C14">DniATýždne+DATE(KalendárnyRok,12,1)-WEEKDAY(DATE(KalendárnyRok,12,1),(ZačiatokTýždňa="pondelok")+1)+36</f>
        <v>45656</v>
      </c>
      <c r="C14" s="31">
        <v>45657</v>
      </c>
      <c r="D14" s="91" t="s">
        <v>0</v>
      </c>
      <c r="E14" s="91"/>
      <c r="F14" s="91"/>
      <c r="G14" s="91"/>
      <c r="H14" s="92"/>
    </row>
    <row r="15" spans="2:9" s="10" customFormat="1" ht="56.1" customHeight="1" x14ac:dyDescent="0.25">
      <c r="B15" s="11"/>
      <c r="C15" s="11"/>
      <c r="D15" s="93"/>
      <c r="E15" s="93"/>
      <c r="F15" s="93"/>
      <c r="G15" s="93"/>
      <c r="H15" s="94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7">
    <dataValidation allowBlank="1" showInputMessage="1" showErrorMessage="1" prompt="Automaticky určený deň v týždni." sqref="C3:H3" xr:uid="{00000000-0002-0000-0B00-000000000000}"/>
    <dataValidation allowBlank="1" showInputMessage="1" showErrorMessage="1" prompt="Kalendár na mesiac december" sqref="A1" xr:uid="{00000000-0002-0000-0B00-000001000000}"/>
    <dataValidation allowBlank="1" showInputMessage="1" showErrorMessage="1" prompt="Rok v tejto bunke sa automaticky aktualizuje na základe roka zadaného v hárku Január. Kalendár uvedený nižšie obsahuje dátumy predchádzajúceho a nasledujúceho mesiaca vo svetlejšom odtieni písma." sqref="B2:D2" xr:uid="{00000000-0002-0000-0B00-000002000000}"/>
    <dataValidation allowBlank="1" showInputMessage="1" showErrorMessage="1" prompt="Tento riadok obsahuje názvy dní v týždni pre tento kalendár. Táto bunka obsahuje začiatočný deň v týždni. Ak chcete zmeniť začiatočný deň v týždni, v bunke L5 hárka Január vyberte nový deň v týždni." sqref="B3" xr:uid="{00000000-0002-0000-0B00-000003000000}"/>
    <dataValidation allowBlank="1" showInputMessage="1" prompt="Do bunky nižšie zadajte mesačné poznámky." sqref="D14:H14" xr:uid="{00000000-0002-0000-0B00-000004000000}"/>
    <dataValidation allowBlank="1" showInputMessage="1" prompt="Do tejto bunky zadajte mesačné poznámky." sqref="D15:H15" xr:uid="{00000000-0002-0000-0B00-000005000000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A3CA5-6CC2-487B-BB23-2509FE1C4118}"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="50" zoomScaleNormal="50" workbookViewId="0">
      <selection activeCell="D15" sqref="D15:H15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0" t="str">
        <f>"Február "&amp;KalendárnyRok</f>
        <v>Február 2024</v>
      </c>
      <c r="C2" s="90"/>
      <c r="D2" s="90"/>
      <c r="E2" s="2"/>
      <c r="F2" s="2"/>
      <c r="G2" s="2"/>
      <c r="H2" s="3"/>
    </row>
    <row r="3" spans="2:9" s="8" customFormat="1" ht="24" customHeight="1" x14ac:dyDescent="0.25">
      <c r="B3" s="5" t="str">
        <f>ZačiatokTýždňa</f>
        <v>pondelok</v>
      </c>
      <c r="C3" s="6" t="str">
        <f t="shared" ref="C3:H3" si="0">TEXT(C4,"dddd")</f>
        <v>utorok</v>
      </c>
      <c r="D3" s="6" t="str">
        <f t="shared" si="0"/>
        <v>streda</v>
      </c>
      <c r="E3" s="6" t="str">
        <f t="shared" si="0"/>
        <v>štvrtok</v>
      </c>
      <c r="F3" s="6" t="str">
        <f t="shared" si="0"/>
        <v>piatok</v>
      </c>
      <c r="G3" s="6" t="str">
        <f t="shared" si="0"/>
        <v>sobota</v>
      </c>
      <c r="H3" s="7" t="str">
        <f t="shared" si="0"/>
        <v>nedeľa</v>
      </c>
    </row>
    <row r="4" spans="2:9" s="4" customFormat="1" ht="24" customHeight="1" x14ac:dyDescent="0.25">
      <c r="B4" s="29">
        <f t="array" ref="B4:H4">DniATýždne+DATE(KalendárnyRok,2,1)-WEEKDAY(DATE(KalendárnyRok,2,1),(ZačiatokTýždňa="pondelok")+1)+1</f>
        <v>45320</v>
      </c>
      <c r="C4" s="29">
        <v>45321</v>
      </c>
      <c r="D4" s="29">
        <v>45322</v>
      </c>
      <c r="E4" s="29">
        <v>45323</v>
      </c>
      <c r="F4" s="29">
        <v>45324</v>
      </c>
      <c r="G4" s="29">
        <v>45325</v>
      </c>
      <c r="H4" s="30">
        <v>45326</v>
      </c>
    </row>
    <row r="5" spans="2:9" s="10" customFormat="1" ht="56.1" customHeight="1" x14ac:dyDescent="0.25">
      <c r="B5" s="85" t="s">
        <v>7</v>
      </c>
      <c r="C5" s="85" t="s">
        <v>7</v>
      </c>
      <c r="D5" s="85" t="s">
        <v>7</v>
      </c>
      <c r="E5" s="85" t="s">
        <v>7</v>
      </c>
      <c r="F5" s="85" t="s">
        <v>7</v>
      </c>
      <c r="G5" s="85" t="s">
        <v>7</v>
      </c>
      <c r="H5" s="85" t="s">
        <v>7</v>
      </c>
    </row>
    <row r="6" spans="2:9" s="4" customFormat="1" ht="24" customHeight="1" x14ac:dyDescent="0.25">
      <c r="B6" s="31">
        <f t="array" ref="B6:H6">DniATýždne+DATE(KalendárnyRok,2,1)-WEEKDAY(DATE(KalendárnyRok,2,1),(ZačiatokTýždňa="pondelok")+1)+8</f>
        <v>45327</v>
      </c>
      <c r="C6" s="31">
        <v>45328</v>
      </c>
      <c r="D6" s="31">
        <v>45329</v>
      </c>
      <c r="E6" s="31">
        <v>45330</v>
      </c>
      <c r="F6" s="31">
        <v>45331</v>
      </c>
      <c r="G6" s="31">
        <v>45332</v>
      </c>
      <c r="H6" s="31">
        <v>45333</v>
      </c>
    </row>
    <row r="7" spans="2:9" s="10" customFormat="1" ht="56.1" customHeight="1" x14ac:dyDescent="0.25">
      <c r="B7" s="85" t="s">
        <v>7</v>
      </c>
      <c r="C7" s="85" t="s">
        <v>7</v>
      </c>
      <c r="D7" s="85" t="s">
        <v>7</v>
      </c>
      <c r="E7" s="85" t="s">
        <v>7</v>
      </c>
      <c r="F7" s="85" t="s">
        <v>7</v>
      </c>
      <c r="G7" s="85" t="s">
        <v>7</v>
      </c>
      <c r="H7" s="85" t="s">
        <v>7</v>
      </c>
    </row>
    <row r="8" spans="2:9" s="4" customFormat="1" ht="24" customHeight="1" x14ac:dyDescent="0.25">
      <c r="B8" s="32">
        <f t="array" ref="B8:H8">DniATýždne+DATE(KalendárnyRok,2,1)-WEEKDAY(DATE(KalendárnyRok,2,1),(ZačiatokTýždňa="pondelok")+1)+15</f>
        <v>45334</v>
      </c>
      <c r="C8" s="32">
        <v>45335</v>
      </c>
      <c r="D8" s="32">
        <v>45336</v>
      </c>
      <c r="E8" s="32">
        <v>45337</v>
      </c>
      <c r="F8" s="32">
        <v>45338</v>
      </c>
      <c r="G8" s="32">
        <v>45339</v>
      </c>
      <c r="H8" s="32">
        <v>45340</v>
      </c>
    </row>
    <row r="9" spans="2:9" s="10" customFormat="1" ht="56.1" customHeight="1" x14ac:dyDescent="0.25">
      <c r="B9" s="85" t="s">
        <v>7</v>
      </c>
      <c r="C9" s="85" t="s">
        <v>7</v>
      </c>
      <c r="D9" s="85" t="s">
        <v>7</v>
      </c>
      <c r="E9" s="85" t="s">
        <v>7</v>
      </c>
      <c r="F9" s="85" t="s">
        <v>7</v>
      </c>
      <c r="G9" s="85" t="s">
        <v>7</v>
      </c>
      <c r="H9" s="85" t="s">
        <v>7</v>
      </c>
    </row>
    <row r="10" spans="2:9" s="4" customFormat="1" ht="24" customHeight="1" x14ac:dyDescent="0.25">
      <c r="B10" s="31">
        <f t="array" ref="B10:H10">DniATýždne+DATE(KalendárnyRok,2,1)-WEEKDAY(DATE(KalendárnyRok,2,1),(ZačiatokTýždňa="pondelok")+1)+22</f>
        <v>45341</v>
      </c>
      <c r="C10" s="31">
        <v>45342</v>
      </c>
      <c r="D10" s="31">
        <v>45343</v>
      </c>
      <c r="E10" s="31">
        <v>45344</v>
      </c>
      <c r="F10" s="31">
        <v>45345</v>
      </c>
      <c r="G10" s="31">
        <v>45346</v>
      </c>
      <c r="H10" s="31">
        <v>45347</v>
      </c>
    </row>
    <row r="11" spans="2:9" s="10" customFormat="1" ht="56.1" customHeight="1" x14ac:dyDescent="0.25">
      <c r="B11" s="85" t="s">
        <v>7</v>
      </c>
      <c r="C11" s="85" t="s">
        <v>7</v>
      </c>
      <c r="D11" s="85" t="s">
        <v>7</v>
      </c>
      <c r="E11" s="85" t="s">
        <v>7</v>
      </c>
      <c r="F11" s="85" t="s">
        <v>7</v>
      </c>
      <c r="G11" s="85" t="s">
        <v>7</v>
      </c>
      <c r="H11" s="85" t="s">
        <v>7</v>
      </c>
    </row>
    <row r="12" spans="2:9" s="4" customFormat="1" ht="24" customHeight="1" x14ac:dyDescent="0.25">
      <c r="B12" s="32">
        <f t="array" ref="B12:H12">DniATýždne+DATE(KalendárnyRok,2,1)-WEEKDAY(DATE(KalendárnyRok,2,1),(ZačiatokTýždňa="pondelok")+1)+29</f>
        <v>45348</v>
      </c>
      <c r="C12" s="32">
        <v>45349</v>
      </c>
      <c r="D12" s="32">
        <v>45350</v>
      </c>
      <c r="E12" s="32">
        <v>45351</v>
      </c>
      <c r="F12" s="32">
        <v>45352</v>
      </c>
      <c r="G12" s="32">
        <v>45353</v>
      </c>
      <c r="H12" s="32">
        <v>45354</v>
      </c>
    </row>
    <row r="13" spans="2:9" s="10" customFormat="1" ht="56.1" customHeight="1" x14ac:dyDescent="0.25">
      <c r="B13" s="85" t="s">
        <v>7</v>
      </c>
      <c r="C13" s="85" t="s">
        <v>7</v>
      </c>
      <c r="D13" s="85" t="s">
        <v>7</v>
      </c>
      <c r="E13" s="85" t="s">
        <v>7</v>
      </c>
      <c r="F13" s="85" t="s">
        <v>7</v>
      </c>
      <c r="G13" s="85" t="s">
        <v>7</v>
      </c>
      <c r="H13" s="85" t="s">
        <v>7</v>
      </c>
    </row>
    <row r="14" spans="2:9" s="4" customFormat="1" ht="24" customHeight="1" x14ac:dyDescent="0.25">
      <c r="B14" s="31">
        <f t="array" ref="B14:C14">DniATýždne+DATE(KalendárnyRok,2,1)-WEEKDAY(DATE(KalendárnyRok,2,1),(ZačiatokTýždňa="pondelok")+1)+36</f>
        <v>45355</v>
      </c>
      <c r="C14" s="31">
        <v>45356</v>
      </c>
      <c r="D14" s="91" t="s">
        <v>0</v>
      </c>
      <c r="E14" s="91"/>
      <c r="F14" s="91"/>
      <c r="G14" s="91"/>
      <c r="H14" s="92"/>
    </row>
    <row r="15" spans="2:9" s="10" customFormat="1" ht="56.1" customHeight="1" x14ac:dyDescent="0.25">
      <c r="B15" s="85" t="s">
        <v>7</v>
      </c>
      <c r="C15" s="85" t="s">
        <v>7</v>
      </c>
      <c r="D15" s="93"/>
      <c r="E15" s="93"/>
      <c r="F15" s="93"/>
      <c r="G15" s="93"/>
      <c r="H15" s="94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ky určený deň v týždni." sqref="C3:H3" xr:uid="{00000000-0002-0000-0100-000000000000}"/>
    <dataValidation allowBlank="1" showInputMessage="1" showErrorMessage="1" prompt="Rok v tejto bunke sa automaticky aktualizuje na základe roka zadaného v hárku Január. Kalendár uvedený nižšie obsahuje dátumy predchádzajúceho a nasledujúceho mesiaca vo svetlejšom odtieni písma." sqref="B2:D2" xr:uid="{00000000-0002-0000-0100-000001000000}"/>
    <dataValidation allowBlank="1" showInputMessage="1" showErrorMessage="1" prompt="Tento riadok obsahuje názvy dní v týždni pre tento kalendár. Táto bunka obsahuje začiatočný deň v týždni. Ak chcete zmeniť začiatočný deň v týždni, v bunke L5 hárka Január vyberte nový deň v týždni." sqref="B3" xr:uid="{00000000-0002-0000-0100-000002000000}"/>
    <dataValidation allowBlank="1" showInputMessage="1" showErrorMessage="1" prompt="Kalendár na mesiac február" sqref="A1" xr:uid="{00000000-0002-0000-0100-000003000000}"/>
    <dataValidation allowBlank="1" showInputMessage="1" prompt="Do bunky nižšie zadajte mesačné poznámky." sqref="D14:H14" xr:uid="{00000000-0002-0000-0100-000004000000}"/>
    <dataValidation allowBlank="1" showInputMessage="1" prompt="Do tejto bunky zadajte mesačné poznámky." sqref="D15:H15" xr:uid="{00000000-0002-0000-0100-000005000000}"/>
    <dataValidation allowBlank="1" showInputMessage="1" showErrorMessage="1" prompt="Tento riadok a riadky 7, 9, 11, 13 a 15 sú bunky určené na zadávanie denných poznámok súvisiacich s kalendárnym dňom v bunke uvedenej vyššie." sqref="B5:H5 B7:H7 B9:H9 B11:H11 B13:H13 B15:C15" xr:uid="{28C69280-0D23-4FE1-863C-2789A868C221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="25" zoomScaleNormal="25" workbookViewId="0">
      <selection activeCell="D15" sqref="D15:H15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6" t="str">
        <f>"Marec "&amp;KalendárnyRok</f>
        <v>Marec 2024</v>
      </c>
      <c r="C2" s="96"/>
      <c r="D2" s="96"/>
      <c r="E2" s="2"/>
      <c r="F2" s="2"/>
      <c r="G2" s="2"/>
      <c r="H2" s="3"/>
    </row>
    <row r="3" spans="2:9" s="8" customFormat="1" ht="24" customHeight="1" x14ac:dyDescent="0.25">
      <c r="B3" s="17" t="str">
        <f>ZačiatokTýždňa</f>
        <v>pondelok</v>
      </c>
      <c r="C3" s="18" t="str">
        <f t="shared" ref="C3:H3" si="0">TEXT(C4,"dddd")</f>
        <v>utorok</v>
      </c>
      <c r="D3" s="18" t="str">
        <f t="shared" si="0"/>
        <v>streda</v>
      </c>
      <c r="E3" s="18" t="str">
        <f t="shared" si="0"/>
        <v>štvrtok</v>
      </c>
      <c r="F3" s="18" t="str">
        <f t="shared" si="0"/>
        <v>piatok</v>
      </c>
      <c r="G3" s="18" t="str">
        <f t="shared" si="0"/>
        <v>sobota</v>
      </c>
      <c r="H3" s="19" t="str">
        <f t="shared" si="0"/>
        <v>nedeľa</v>
      </c>
    </row>
    <row r="4" spans="2:9" s="4" customFormat="1" ht="24" customHeight="1" x14ac:dyDescent="0.25">
      <c r="B4" s="39">
        <f t="array" ref="B4:H4">DniATýždne+DATE(KalendárnyRok,3,1)-WEEKDAY(DATE(KalendárnyRok,3,1),(ZačiatokTýždňa="pondelok")+1)+1</f>
        <v>45348</v>
      </c>
      <c r="C4" s="39">
        <v>45349</v>
      </c>
      <c r="D4" s="39">
        <v>45350</v>
      </c>
      <c r="E4" s="39">
        <v>45351</v>
      </c>
      <c r="F4" s="39">
        <v>45352</v>
      </c>
      <c r="G4" s="39">
        <v>45353</v>
      </c>
      <c r="H4" s="39">
        <v>45354</v>
      </c>
    </row>
    <row r="5" spans="2:9" s="10" customFormat="1" ht="56.1" customHeight="1" x14ac:dyDescent="0.25">
      <c r="B5" s="85" t="s">
        <v>7</v>
      </c>
      <c r="C5" s="85" t="s">
        <v>7</v>
      </c>
      <c r="D5" s="85" t="s">
        <v>7</v>
      </c>
      <c r="E5" s="85" t="s">
        <v>7</v>
      </c>
      <c r="F5" s="85" t="s">
        <v>7</v>
      </c>
      <c r="G5" s="85" t="s">
        <v>7</v>
      </c>
      <c r="H5" s="85" t="s">
        <v>7</v>
      </c>
    </row>
    <row r="6" spans="2:9" s="4" customFormat="1" ht="24" customHeight="1" x14ac:dyDescent="0.25">
      <c r="B6" s="40">
        <f t="array" ref="B6:H6">DniATýždne+DATE(KalendárnyRok,3,1)-WEEKDAY(DATE(KalendárnyRok,3,1),(ZačiatokTýždňa="pondelok")+1)+8</f>
        <v>45355</v>
      </c>
      <c r="C6" s="40">
        <v>45356</v>
      </c>
      <c r="D6" s="40">
        <v>45357</v>
      </c>
      <c r="E6" s="40">
        <v>45358</v>
      </c>
      <c r="F6" s="40">
        <v>45359</v>
      </c>
      <c r="G6" s="40">
        <v>45360</v>
      </c>
      <c r="H6" s="40">
        <v>45361</v>
      </c>
    </row>
    <row r="7" spans="2:9" s="10" customFormat="1" ht="56.1" customHeight="1" x14ac:dyDescent="0.25">
      <c r="B7" s="85" t="s">
        <v>7</v>
      </c>
      <c r="C7" s="85" t="s">
        <v>7</v>
      </c>
      <c r="D7" s="85" t="s">
        <v>7</v>
      </c>
      <c r="E7" s="85" t="s">
        <v>7</v>
      </c>
      <c r="F7" s="85" t="s">
        <v>7</v>
      </c>
      <c r="G7" s="85" t="s">
        <v>7</v>
      </c>
      <c r="H7" s="85" t="s">
        <v>7</v>
      </c>
    </row>
    <row r="8" spans="2:9" s="4" customFormat="1" ht="24" customHeight="1" x14ac:dyDescent="0.25">
      <c r="B8" s="41">
        <f t="array" ref="B8:H8">DniATýždne+DATE(KalendárnyRok,3,1)-WEEKDAY(DATE(KalendárnyRok,3,1),(ZačiatokTýždňa="pondelok")+1)+15</f>
        <v>45362</v>
      </c>
      <c r="C8" s="41">
        <v>45363</v>
      </c>
      <c r="D8" s="41">
        <v>45364</v>
      </c>
      <c r="E8" s="41">
        <v>45365</v>
      </c>
      <c r="F8" s="41">
        <v>45366</v>
      </c>
      <c r="G8" s="41">
        <v>45367</v>
      </c>
      <c r="H8" s="41">
        <v>45368</v>
      </c>
    </row>
    <row r="9" spans="2:9" s="10" customFormat="1" ht="56.1" customHeight="1" x14ac:dyDescent="0.25">
      <c r="B9" s="85" t="s">
        <v>7</v>
      </c>
      <c r="C9" s="85" t="s">
        <v>7</v>
      </c>
      <c r="D9" s="85" t="s">
        <v>7</v>
      </c>
      <c r="E9" s="85" t="s">
        <v>7</v>
      </c>
      <c r="F9" s="85" t="s">
        <v>7</v>
      </c>
      <c r="G9" s="85" t="s">
        <v>7</v>
      </c>
      <c r="H9" s="85" t="s">
        <v>7</v>
      </c>
    </row>
    <row r="10" spans="2:9" s="4" customFormat="1" ht="24" customHeight="1" x14ac:dyDescent="0.25">
      <c r="B10" s="40">
        <f t="array" ref="B10:H10">DniATýždne+DATE(KalendárnyRok,3,1)-WEEKDAY(DATE(KalendárnyRok,3,1),(ZačiatokTýždňa="pondelok")+1)+22</f>
        <v>45369</v>
      </c>
      <c r="C10" s="40">
        <v>45370</v>
      </c>
      <c r="D10" s="40">
        <v>45371</v>
      </c>
      <c r="E10" s="40">
        <v>45372</v>
      </c>
      <c r="F10" s="40">
        <v>45373</v>
      </c>
      <c r="G10" s="40">
        <v>45374</v>
      </c>
      <c r="H10" s="40">
        <v>45375</v>
      </c>
    </row>
    <row r="11" spans="2:9" s="10" customFormat="1" ht="56.1" customHeight="1" x14ac:dyDescent="0.25">
      <c r="B11" s="85" t="s">
        <v>7</v>
      </c>
      <c r="C11" s="85" t="s">
        <v>7</v>
      </c>
      <c r="D11" s="85" t="s">
        <v>7</v>
      </c>
      <c r="E11" s="85" t="s">
        <v>7</v>
      </c>
      <c r="F11" s="85" t="s">
        <v>7</v>
      </c>
      <c r="G11" s="85" t="s">
        <v>7</v>
      </c>
      <c r="H11" s="85" t="s">
        <v>7</v>
      </c>
    </row>
    <row r="12" spans="2:9" s="4" customFormat="1" ht="24" customHeight="1" x14ac:dyDescent="0.25">
      <c r="B12" s="41">
        <f t="array" ref="B12:H12">DniATýždne+DATE(KalendárnyRok,3,1)-WEEKDAY(DATE(KalendárnyRok,3,1),(ZačiatokTýždňa="pondelok")+1)+29</f>
        <v>45376</v>
      </c>
      <c r="C12" s="41">
        <v>45377</v>
      </c>
      <c r="D12" s="41">
        <v>45378</v>
      </c>
      <c r="E12" s="41">
        <v>45379</v>
      </c>
      <c r="F12" s="41">
        <v>45380</v>
      </c>
      <c r="G12" s="41">
        <v>45381</v>
      </c>
      <c r="H12" s="41">
        <v>45382</v>
      </c>
    </row>
    <row r="13" spans="2:9" s="10" customFormat="1" ht="56.1" customHeight="1" x14ac:dyDescent="0.25">
      <c r="B13" s="85" t="s">
        <v>7</v>
      </c>
      <c r="C13" s="85" t="s">
        <v>7</v>
      </c>
      <c r="D13" s="85" t="s">
        <v>7</v>
      </c>
      <c r="E13" s="85" t="s">
        <v>7</v>
      </c>
      <c r="F13" s="85" t="s">
        <v>7</v>
      </c>
      <c r="G13" s="85" t="s">
        <v>7</v>
      </c>
      <c r="H13" s="85" t="s">
        <v>7</v>
      </c>
    </row>
    <row r="14" spans="2:9" s="4" customFormat="1" ht="24" customHeight="1" x14ac:dyDescent="0.25">
      <c r="B14" s="40">
        <f t="array" ref="B14:C14">DniATýždne+DATE(KalendárnyRok,3,1)-WEEKDAY(DATE(KalendárnyRok,3,1),(ZačiatokTýždňa="pondelok")+1)+36</f>
        <v>45383</v>
      </c>
      <c r="C14" s="40">
        <v>45384</v>
      </c>
      <c r="D14" s="97" t="s">
        <v>0</v>
      </c>
      <c r="E14" s="97"/>
      <c r="F14" s="97"/>
      <c r="G14" s="97"/>
      <c r="H14" s="98"/>
    </row>
    <row r="15" spans="2:9" s="10" customFormat="1" ht="56.1" customHeight="1" x14ac:dyDescent="0.25">
      <c r="B15" s="85" t="s">
        <v>7</v>
      </c>
      <c r="C15" s="85" t="s">
        <v>7</v>
      </c>
      <c r="D15" s="99"/>
      <c r="E15" s="99"/>
      <c r="F15" s="99"/>
      <c r="G15" s="99"/>
      <c r="H15" s="100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Kalendár na mesiac marec" sqref="A1" xr:uid="{00000000-0002-0000-0200-000000000000}"/>
    <dataValidation allowBlank="1" showInputMessage="1" showErrorMessage="1" prompt="Rok v tejto bunke sa automaticky aktualizuje na základe roka zadaného v hárku Január. Kalendár uvedený nižšie obsahuje dátumy predchádzajúceho a nasledujúceho mesiaca vo svetlejšom odtieni písma." sqref="B2:D2" xr:uid="{00000000-0002-0000-0200-000001000000}"/>
    <dataValidation allowBlank="1" showInputMessage="1" showErrorMessage="1" prompt="Automaticky určený deň v týždni." sqref="C3:H3" xr:uid="{00000000-0002-0000-0200-000002000000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200-000003000000}"/>
    <dataValidation allowBlank="1" showInputMessage="1" showErrorMessage="1" prompt="Tento riadok a riadky 7, 9, 11, 13 a 15 sú bunky určené na zadávanie denných poznámok súvisiacich s kalendárnym dňom v bunke uvedenej vyššie." sqref="B5:H5 B7:H7 B9:H9 B11:H11 B13:H13 B15:C15" xr:uid="{39421E75-CE26-41C2-BC6C-6538CF4DE48A}"/>
    <dataValidation allowBlank="1" showInputMessage="1" prompt="Do tejto bunky zadajte mesačné poznámky." sqref="D15:H15" xr:uid="{00000000-0002-0000-0200-000005000000}"/>
    <dataValidation allowBlank="1" showInputMessage="1" prompt="Do bunky nižšie zadajte mesačné poznámky." sqref="D14:H14" xr:uid="{00000000-0002-0000-0200-000006000000}"/>
    <dataValidation allowBlank="1" showInputMessage="1" showErrorMessage="1" prompt="Tento riadok obsahuje názvy dní v týždni pre tento kalendár. Táto bunka obsahuje začiatočný deň v týždni. Ak chcete zmeniť začiatočný deň v týždni, v bunke L5 hárka Január vyberte nový deň v týždni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zoomScale="50" zoomScaleNormal="50" workbookViewId="0">
      <selection activeCell="K4" sqref="K4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6" t="str">
        <f>"Apríl "&amp;KalendárnyRok</f>
        <v>Apríl 2024</v>
      </c>
      <c r="C2" s="96"/>
      <c r="D2" s="96"/>
      <c r="E2" s="2"/>
      <c r="F2" s="2"/>
      <c r="G2" s="2"/>
      <c r="H2" s="3"/>
    </row>
    <row r="3" spans="2:9" s="8" customFormat="1" ht="24" customHeight="1" x14ac:dyDescent="0.25">
      <c r="B3" s="17" t="str">
        <f>ZačiatokTýždňa</f>
        <v>pondelok</v>
      </c>
      <c r="C3" s="18" t="str">
        <f t="shared" ref="C3:H3" si="0">TEXT(C4,"dddd")</f>
        <v>utorok</v>
      </c>
      <c r="D3" s="18" t="str">
        <f t="shared" si="0"/>
        <v>streda</v>
      </c>
      <c r="E3" s="18" t="str">
        <f t="shared" si="0"/>
        <v>štvrtok</v>
      </c>
      <c r="F3" s="18" t="str">
        <f t="shared" si="0"/>
        <v>piatok</v>
      </c>
      <c r="G3" s="18" t="str">
        <f t="shared" si="0"/>
        <v>sobota</v>
      </c>
      <c r="H3" s="19" t="str">
        <f t="shared" si="0"/>
        <v>nedeľa</v>
      </c>
    </row>
    <row r="4" spans="2:9" s="4" customFormat="1" ht="24" customHeight="1" x14ac:dyDescent="0.25">
      <c r="B4" s="39">
        <f t="array" ref="B4:H4">DniATýždne+DATE(KalendárnyRok,4,1)-WEEKDAY(DATE(KalendárnyRok,4,1),(ZačiatokTýždňa="pondelok")+1)+1</f>
        <v>45383</v>
      </c>
      <c r="C4" s="39">
        <v>45384</v>
      </c>
      <c r="D4" s="39">
        <v>45385</v>
      </c>
      <c r="E4" s="39">
        <v>45386</v>
      </c>
      <c r="F4" s="39">
        <v>45387</v>
      </c>
      <c r="G4" s="39">
        <v>45388</v>
      </c>
      <c r="H4" s="39">
        <v>45389</v>
      </c>
    </row>
    <row r="5" spans="2:9" s="10" customFormat="1" ht="56.1" customHeight="1" x14ac:dyDescent="0.25">
      <c r="B5" s="85" t="s">
        <v>7</v>
      </c>
      <c r="C5" s="85" t="s">
        <v>7</v>
      </c>
      <c r="D5" s="85" t="s">
        <v>7</v>
      </c>
      <c r="E5" s="85" t="s">
        <v>7</v>
      </c>
      <c r="F5" s="85" t="s">
        <v>7</v>
      </c>
      <c r="G5" s="85" t="s">
        <v>7</v>
      </c>
      <c r="H5" s="85" t="s">
        <v>7</v>
      </c>
    </row>
    <row r="6" spans="2:9" s="4" customFormat="1" ht="24" customHeight="1" x14ac:dyDescent="0.25">
      <c r="B6" s="40">
        <f t="array" ref="B6:H6">DniATýždne+DATE(KalendárnyRok,4,1)-WEEKDAY(DATE(KalendárnyRok,4,1),(ZačiatokTýždňa="pondelok")+1)+8</f>
        <v>45390</v>
      </c>
      <c r="C6" s="40">
        <v>45391</v>
      </c>
      <c r="D6" s="40">
        <v>45392</v>
      </c>
      <c r="E6" s="40">
        <v>45393</v>
      </c>
      <c r="F6" s="40">
        <v>45394</v>
      </c>
      <c r="G6" s="40">
        <v>45395</v>
      </c>
      <c r="H6" s="40">
        <v>45396</v>
      </c>
    </row>
    <row r="7" spans="2:9" s="10" customFormat="1" ht="56.1" customHeight="1" x14ac:dyDescent="0.25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25">
      <c r="B8" s="41">
        <f t="array" ref="B8:H8">DniATýždne+DATE(KalendárnyRok,4,1)-WEEKDAY(DATE(KalendárnyRok,4,1),(ZačiatokTýždňa="pondelok")+1)+15</f>
        <v>45397</v>
      </c>
      <c r="C8" s="41">
        <v>45398</v>
      </c>
      <c r="D8" s="41">
        <v>45399</v>
      </c>
      <c r="E8" s="41">
        <v>45400</v>
      </c>
      <c r="F8" s="41">
        <v>45401</v>
      </c>
      <c r="G8" s="41">
        <v>45402</v>
      </c>
      <c r="H8" s="41">
        <v>45403</v>
      </c>
    </row>
    <row r="9" spans="2:9" s="10" customFormat="1" ht="56.1" customHeight="1" x14ac:dyDescent="0.25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25">
      <c r="B10" s="40">
        <f t="array" ref="B10:H10">DniATýždne+DATE(KalendárnyRok,4,1)-WEEKDAY(DATE(KalendárnyRok,4,1),(ZačiatokTýždňa="pondelok")+1)+22</f>
        <v>45404</v>
      </c>
      <c r="C10" s="40">
        <v>45405</v>
      </c>
      <c r="D10" s="40">
        <v>45406</v>
      </c>
      <c r="E10" s="40">
        <v>45407</v>
      </c>
      <c r="F10" s="40">
        <v>45408</v>
      </c>
      <c r="G10" s="40">
        <v>45409</v>
      </c>
      <c r="H10" s="40">
        <v>45410</v>
      </c>
    </row>
    <row r="11" spans="2:9" s="10" customFormat="1" ht="56.1" customHeight="1" x14ac:dyDescent="0.25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25">
      <c r="B12" s="41">
        <f t="array" ref="B12:H12">DniATýždne+DATE(KalendárnyRok,4,1)-WEEKDAY(DATE(KalendárnyRok,4,1),(ZačiatokTýždňa="pondelok")+1)+29</f>
        <v>45411</v>
      </c>
      <c r="C12" s="41">
        <v>45412</v>
      </c>
      <c r="D12" s="41">
        <v>45413</v>
      </c>
      <c r="E12" s="41">
        <v>45414</v>
      </c>
      <c r="F12" s="41">
        <v>45415</v>
      </c>
      <c r="G12" s="41">
        <v>45416</v>
      </c>
      <c r="H12" s="41">
        <v>45417</v>
      </c>
    </row>
    <row r="13" spans="2:9" s="10" customFormat="1" ht="56.1" customHeight="1" x14ac:dyDescent="0.25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25">
      <c r="B14" s="40">
        <f t="array" ref="B14:C14">DniATýždne+DATE(KalendárnyRok,4,1)-WEEKDAY(DATE(KalendárnyRok,4,1),(ZačiatokTýždňa="pondelok")+1)+36</f>
        <v>45418</v>
      </c>
      <c r="C14" s="40">
        <v>45419</v>
      </c>
      <c r="D14" s="97" t="s">
        <v>0</v>
      </c>
      <c r="E14" s="97"/>
      <c r="F14" s="97"/>
      <c r="G14" s="97"/>
      <c r="H14" s="98"/>
    </row>
    <row r="15" spans="2:9" s="10" customFormat="1" ht="56.1" customHeight="1" x14ac:dyDescent="0.25">
      <c r="B15" s="20"/>
      <c r="C15" s="20"/>
      <c r="D15" s="99"/>
      <c r="E15" s="99"/>
      <c r="F15" s="99"/>
      <c r="G15" s="99"/>
      <c r="H15" s="100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ky určený deň v týždni." sqref="C3:H3" xr:uid="{00000000-0002-0000-0300-000000000000}"/>
    <dataValidation allowBlank="1" showInputMessage="1" showErrorMessage="1" prompt="Rok v tejto bunke sa automaticky aktualizuje na základe roka zadaného v hárku Január. Kalendár uvedený nižšie obsahuje dátumy predchádzajúceho a nasledujúceho mesiaca vo svetlejšom odtieni písma." sqref="B2:D2" xr:uid="{00000000-0002-0000-0300-000001000000}"/>
    <dataValidation allowBlank="1" showInputMessage="1" showErrorMessage="1" prompt="Kalendár na mesiac apríl" sqref="A1" xr:uid="{00000000-0002-0000-0300-000002000000}"/>
    <dataValidation allowBlank="1" showInputMessage="1" showErrorMessage="1" prompt="Tento riadok obsahuje názvy dní v týždni pre tento kalendár. Táto bunka obsahuje začiatočný deň v týždni. Ak chcete zmeniť začiatočný deň v týždni, v bunke L5 hárka Január vyberte nový deň v týždni." sqref="B3" xr:uid="{00000000-0002-0000-0300-000003000000}"/>
    <dataValidation allowBlank="1" showInputMessage="1" prompt="Do bunky nižšie zadajte mesačné poznámky." sqref="D14:H14" xr:uid="{00000000-0002-0000-0300-000004000000}"/>
    <dataValidation allowBlank="1" showInputMessage="1" prompt="Do tejto bunky zadajte mesačné poznámky." sqref="D15:H15" xr:uid="{00000000-0002-0000-0300-000005000000}"/>
    <dataValidation allowBlank="1" showInputMessage="1" showErrorMessage="1" prompt="Tento riadok a riadky 7, 9, 11, 13 a 15 sú bunky určené na zadávanie denných poznámok súvisiacich s kalendárnym dňom v bunke uvedenej vyššie." sqref="B5:H5" xr:uid="{CD049924-4E42-4F9D-8F27-8E94358853CC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300-000007000000}"/>
  </dataValidations>
  <printOptions horizontalCentered="1"/>
  <pageMargins left="0.25" right="0.25" top="0.5" bottom="0.5" header="0.3" footer="0.3"/>
  <pageSetup paperSize="9" scale="82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opLeftCell="A6" zoomScale="98" zoomScaleNormal="98" workbookViewId="0">
      <selection activeCell="J6" sqref="J6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6" t="str">
        <f>"Máj "&amp;KalendárnyRok</f>
        <v>Máj 2024</v>
      </c>
      <c r="C2" s="96"/>
      <c r="D2" s="96"/>
      <c r="E2" s="2"/>
      <c r="F2" s="2"/>
      <c r="G2" s="2"/>
      <c r="H2" s="3"/>
    </row>
    <row r="3" spans="2:9" s="8" customFormat="1" ht="24" customHeight="1" x14ac:dyDescent="0.25">
      <c r="B3" s="17" t="str">
        <f>ZačiatokTýždňa</f>
        <v>pondelok</v>
      </c>
      <c r="C3" s="18" t="str">
        <f t="shared" ref="C3:H3" si="0">TEXT(C4,"dddd")</f>
        <v>utorok</v>
      </c>
      <c r="D3" s="18" t="str">
        <f t="shared" si="0"/>
        <v>streda</v>
      </c>
      <c r="E3" s="18" t="str">
        <f t="shared" si="0"/>
        <v>štvrtok</v>
      </c>
      <c r="F3" s="18" t="str">
        <f t="shared" si="0"/>
        <v>piatok</v>
      </c>
      <c r="G3" s="18" t="str">
        <f t="shared" si="0"/>
        <v>sobota</v>
      </c>
      <c r="H3" s="19" t="str">
        <f t="shared" si="0"/>
        <v>nedeľa</v>
      </c>
    </row>
    <row r="4" spans="2:9" s="4" customFormat="1" ht="24" customHeight="1" x14ac:dyDescent="0.25">
      <c r="B4" s="39">
        <f t="array" ref="B4:H4">DniATýždne+DATE(KalendárnyRok,5,1)-WEEKDAY(DATE(KalendárnyRok,5,1),(ZačiatokTýždňa="pondelok")+1)+1</f>
        <v>45411</v>
      </c>
      <c r="C4" s="39">
        <v>45412</v>
      </c>
      <c r="D4" s="39">
        <v>45413</v>
      </c>
      <c r="E4" s="39">
        <v>45414</v>
      </c>
      <c r="F4" s="39">
        <v>45415</v>
      </c>
      <c r="G4" s="39">
        <v>45416</v>
      </c>
      <c r="H4" s="39">
        <v>45417</v>
      </c>
    </row>
    <row r="5" spans="2:9" s="10" customFormat="1" ht="56.1" customHeight="1" x14ac:dyDescent="0.25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25">
      <c r="B6" s="40">
        <f t="array" ref="B6:H6">DniATýždne+DATE(KalendárnyRok,5,1)-WEEKDAY(DATE(KalendárnyRok,5,1),(ZačiatokTýždňa="pondelok")+1)+8</f>
        <v>45418</v>
      </c>
      <c r="C6" s="40">
        <v>45419</v>
      </c>
      <c r="D6" s="40">
        <v>45420</v>
      </c>
      <c r="E6" s="40">
        <v>45421</v>
      </c>
      <c r="F6" s="40">
        <v>45422</v>
      </c>
      <c r="G6" s="40">
        <v>45423</v>
      </c>
      <c r="H6" s="40">
        <v>45424</v>
      </c>
    </row>
    <row r="7" spans="2:9" s="10" customFormat="1" ht="56.1" customHeight="1" x14ac:dyDescent="0.25">
      <c r="B7" s="20"/>
      <c r="C7" s="20"/>
      <c r="D7" s="86" t="s">
        <v>8</v>
      </c>
      <c r="E7" s="86" t="s">
        <v>8</v>
      </c>
      <c r="F7" s="86" t="s">
        <v>8</v>
      </c>
      <c r="G7" s="86" t="s">
        <v>8</v>
      </c>
      <c r="H7" s="87" t="s">
        <v>9</v>
      </c>
    </row>
    <row r="8" spans="2:9" s="4" customFormat="1" ht="24" customHeight="1" x14ac:dyDescent="0.25">
      <c r="B8" s="41">
        <f t="array" ref="B8:H8">DniATýždne+DATE(KalendárnyRok,5,1)-WEEKDAY(DATE(KalendárnyRok,5,1),(ZačiatokTýždňa="pondelok")+1)+15</f>
        <v>45425</v>
      </c>
      <c r="C8" s="41">
        <v>45426</v>
      </c>
      <c r="D8" s="41">
        <v>45427</v>
      </c>
      <c r="E8" s="41">
        <v>45428</v>
      </c>
      <c r="F8" s="41">
        <v>45429</v>
      </c>
      <c r="G8" s="41">
        <v>45430</v>
      </c>
      <c r="H8" s="41">
        <v>45431</v>
      </c>
    </row>
    <row r="9" spans="2:9" s="10" customFormat="1" ht="56.1" customHeight="1" x14ac:dyDescent="0.25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25">
      <c r="B10" s="40">
        <f t="array" ref="B10:H10">DniATýždne+DATE(KalendárnyRok,5,1)-WEEKDAY(DATE(KalendárnyRok,5,1),(ZačiatokTýždňa="pondelok")+1)+22</f>
        <v>45432</v>
      </c>
      <c r="C10" s="40">
        <v>45433</v>
      </c>
      <c r="D10" s="40">
        <v>45434</v>
      </c>
      <c r="E10" s="40">
        <v>45435</v>
      </c>
      <c r="F10" s="40">
        <v>45436</v>
      </c>
      <c r="G10" s="40">
        <v>45437</v>
      </c>
      <c r="H10" s="40">
        <v>45438</v>
      </c>
    </row>
    <row r="11" spans="2:9" s="10" customFormat="1" ht="56.1" customHeight="1" x14ac:dyDescent="0.25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25">
      <c r="B12" s="41">
        <f t="array" ref="B12:H12">DniATýždne+DATE(KalendárnyRok,5,1)-WEEKDAY(DATE(KalendárnyRok,5,1),(ZačiatokTýždňa="pondelok")+1)+29</f>
        <v>45439</v>
      </c>
      <c r="C12" s="41">
        <v>45440</v>
      </c>
      <c r="D12" s="41">
        <v>45441</v>
      </c>
      <c r="E12" s="41">
        <v>45442</v>
      </c>
      <c r="F12" s="41">
        <v>45443</v>
      </c>
      <c r="G12" s="41">
        <v>45444</v>
      </c>
      <c r="H12" s="41">
        <v>45445</v>
      </c>
    </row>
    <row r="13" spans="2:9" s="10" customFormat="1" ht="56.1" customHeight="1" x14ac:dyDescent="0.25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25">
      <c r="B14" s="40">
        <f t="array" ref="B14:C14">DniATýždne+DATE(KalendárnyRok,5,1)-WEEKDAY(DATE(KalendárnyRok,5,1),(ZačiatokTýždňa="pondelok")+1)+36</f>
        <v>45446</v>
      </c>
      <c r="C14" s="40">
        <v>45447</v>
      </c>
      <c r="D14" s="97" t="s">
        <v>0</v>
      </c>
      <c r="E14" s="97"/>
      <c r="F14" s="97"/>
      <c r="G14" s="97"/>
      <c r="H14" s="98"/>
    </row>
    <row r="15" spans="2:9" s="10" customFormat="1" ht="56.1" customHeight="1" x14ac:dyDescent="0.25">
      <c r="B15" s="20"/>
      <c r="C15" s="20"/>
      <c r="D15" s="99"/>
      <c r="E15" s="99"/>
      <c r="F15" s="99"/>
      <c r="G15" s="99"/>
      <c r="H15" s="100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ky určený deň v týždni." sqref="C3:H3" xr:uid="{00000000-0002-0000-0400-000000000000}"/>
    <dataValidation allowBlank="1" showInputMessage="1" showErrorMessage="1" prompt="Rok v tejto bunke sa automaticky aktualizuje na základe roka zadaného v hárku Január. Kalendár uvedený nižšie obsahuje dátumy predchádzajúceho a nasledujúceho mesiaca vo svetlejšom odtieni písma." sqref="B2:D2" xr:uid="{00000000-0002-0000-0400-000001000000}"/>
    <dataValidation allowBlank="1" showInputMessage="1" showErrorMessage="1" prompt="Kalendár na mesiac máj" sqref="A1" xr:uid="{00000000-0002-0000-0400-000002000000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400-000003000000}"/>
    <dataValidation allowBlank="1" showInputMessage="1" showErrorMessage="1" prompt="Tento riadok a riadky 7, 9, 11, 13 a 15 sú bunky určené na zadávanie denných poznámok súvisiacich s kalendárnym dňom v bunke uvedenej vyššie." sqref="B5" xr:uid="{00000000-0002-0000-0400-000004000000}"/>
    <dataValidation allowBlank="1" showInputMessage="1" prompt="Do tejto bunky zadajte mesačné poznámky." sqref="D15:H15" xr:uid="{00000000-0002-0000-0400-000005000000}"/>
    <dataValidation allowBlank="1" showInputMessage="1" prompt="Do bunky nižšie zadajte mesačné poznámky." sqref="D14:H14" xr:uid="{00000000-0002-0000-0400-000006000000}"/>
    <dataValidation allowBlank="1" showInputMessage="1" showErrorMessage="1" prompt="Tento riadok obsahuje názvy dní v týždni pre tento kalendár. Táto bunka obsahuje začiatočný deň v týždni. Ak chcete zmeniť začiatočný deň v týždni, v bunke L5 hárka Január vyberte nový deň v týždni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topLeftCell="A6" zoomScale="99" zoomScaleNormal="99" workbookViewId="0">
      <selection activeCell="K7" sqref="K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1" t="str">
        <f>"Jún "&amp;KalendárnyRok</f>
        <v>Jún 2024</v>
      </c>
      <c r="C2" s="101"/>
      <c r="D2" s="101"/>
      <c r="E2" s="2"/>
      <c r="F2" s="2"/>
      <c r="G2" s="2"/>
      <c r="H2" s="3"/>
    </row>
    <row r="3" spans="2:9" s="8" customFormat="1" ht="24" customHeight="1" x14ac:dyDescent="0.25">
      <c r="B3" s="22" t="str">
        <f>ZačiatokTýždňa</f>
        <v>pondelok</v>
      </c>
      <c r="C3" s="23" t="str">
        <f t="shared" ref="C3:H3" si="0">TEXT(C4,"dddd")</f>
        <v>utorok</v>
      </c>
      <c r="D3" s="23" t="str">
        <f t="shared" si="0"/>
        <v>streda</v>
      </c>
      <c r="E3" s="23" t="str">
        <f t="shared" si="0"/>
        <v>štvrtok</v>
      </c>
      <c r="F3" s="23" t="str">
        <f t="shared" si="0"/>
        <v>piatok</v>
      </c>
      <c r="G3" s="23" t="str">
        <f t="shared" si="0"/>
        <v>sobota</v>
      </c>
      <c r="H3" s="24" t="str">
        <f t="shared" si="0"/>
        <v>nedeľa</v>
      </c>
    </row>
    <row r="4" spans="2:9" s="4" customFormat="1" ht="24" customHeight="1" x14ac:dyDescent="0.25">
      <c r="B4" s="36">
        <f t="array" ref="B4:H4">DniATýždne+DATE(KalendárnyRok,6,1)-WEEKDAY(DATE(KalendárnyRok,6,1),(ZačiatokTýždňa="pondelok")+1)+1</f>
        <v>45439</v>
      </c>
      <c r="C4" s="36">
        <v>45440</v>
      </c>
      <c r="D4" s="36">
        <v>45441</v>
      </c>
      <c r="E4" s="36">
        <v>45442</v>
      </c>
      <c r="F4" s="36">
        <v>45443</v>
      </c>
      <c r="G4" s="36">
        <v>45444</v>
      </c>
      <c r="H4" s="36">
        <v>45445</v>
      </c>
    </row>
    <row r="5" spans="2:9" s="10" customFormat="1" ht="56.1" customHeight="1" x14ac:dyDescent="0.25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25">
      <c r="B6" s="37">
        <f t="array" ref="B6:H6">DniATýždne+DATE(KalendárnyRok,6,1)-WEEKDAY(DATE(KalendárnyRok,6,1),(ZačiatokTýždňa="pondelok")+1)+8</f>
        <v>45446</v>
      </c>
      <c r="C6" s="37">
        <v>45447</v>
      </c>
      <c r="D6" s="37">
        <v>45448</v>
      </c>
      <c r="E6" s="37">
        <v>45449</v>
      </c>
      <c r="F6" s="37">
        <v>45450</v>
      </c>
      <c r="G6" s="37">
        <v>45451</v>
      </c>
      <c r="H6" s="37">
        <v>45452</v>
      </c>
    </row>
    <row r="7" spans="2:9" s="10" customFormat="1" ht="56.1" customHeight="1" x14ac:dyDescent="0.25">
      <c r="B7" s="43"/>
      <c r="C7" s="25"/>
      <c r="D7" s="25"/>
      <c r="E7" s="25"/>
      <c r="F7" s="25"/>
      <c r="G7" s="25"/>
      <c r="H7" s="25"/>
    </row>
    <row r="8" spans="2:9" s="4" customFormat="1" ht="24" customHeight="1" x14ac:dyDescent="0.25">
      <c r="B8" s="38">
        <f t="array" ref="B8:H8">DniATýždne+DATE(KalendárnyRok,6,1)-WEEKDAY(DATE(KalendárnyRok,6,1),(ZačiatokTýždňa="pondelok")+1)+15</f>
        <v>45453</v>
      </c>
      <c r="C8" s="38">
        <v>45454</v>
      </c>
      <c r="D8" s="38">
        <v>45455</v>
      </c>
      <c r="E8" s="38">
        <v>45456</v>
      </c>
      <c r="F8" s="38">
        <v>45457</v>
      </c>
      <c r="G8" s="38">
        <v>45458</v>
      </c>
      <c r="H8" s="38">
        <v>45459</v>
      </c>
    </row>
    <row r="9" spans="2:9" s="10" customFormat="1" ht="56.1" customHeight="1" x14ac:dyDescent="0.25">
      <c r="B9" s="26"/>
      <c r="C9" s="26"/>
      <c r="D9" s="26"/>
      <c r="E9" s="42"/>
      <c r="F9" s="26"/>
      <c r="G9" s="26"/>
      <c r="H9" s="42"/>
    </row>
    <row r="10" spans="2:9" s="4" customFormat="1" ht="24" customHeight="1" x14ac:dyDescent="0.25">
      <c r="B10" s="37">
        <f t="array" ref="B10:H10">DniATýždne+DATE(KalendárnyRok,6,1)-WEEKDAY(DATE(KalendárnyRok,6,1),(ZačiatokTýždňa="pondelok")+1)+22</f>
        <v>45460</v>
      </c>
      <c r="C10" s="37">
        <v>45461</v>
      </c>
      <c r="D10" s="37">
        <v>45462</v>
      </c>
      <c r="E10" s="37">
        <v>45463</v>
      </c>
      <c r="F10" s="37">
        <v>45464</v>
      </c>
      <c r="G10" s="37">
        <v>45465</v>
      </c>
      <c r="H10" s="37">
        <v>45466</v>
      </c>
    </row>
    <row r="11" spans="2:9" s="10" customFormat="1" ht="56.1" customHeight="1" x14ac:dyDescent="0.25">
      <c r="B11" s="71"/>
      <c r="C11" s="71"/>
      <c r="D11" s="71"/>
      <c r="E11" s="42"/>
      <c r="F11" s="72"/>
      <c r="G11" s="89" t="s">
        <v>10</v>
      </c>
      <c r="H11" s="89" t="s">
        <v>10</v>
      </c>
    </row>
    <row r="12" spans="2:9" s="4" customFormat="1" ht="24" customHeight="1" x14ac:dyDescent="0.25">
      <c r="B12" s="38">
        <f t="array" ref="B12:H12">DniATýždne+DATE(KalendárnyRok,6,1)-WEEKDAY(DATE(KalendárnyRok,6,1),(ZačiatokTýždňa="pondelok")+1)+29</f>
        <v>45467</v>
      </c>
      <c r="C12" s="38">
        <v>45468</v>
      </c>
      <c r="D12" s="38">
        <v>45469</v>
      </c>
      <c r="E12" s="38">
        <v>45470</v>
      </c>
      <c r="F12" s="38">
        <v>45471</v>
      </c>
      <c r="G12" s="38">
        <v>45472</v>
      </c>
      <c r="H12" s="38">
        <v>45473</v>
      </c>
    </row>
    <row r="13" spans="2:9" s="10" customFormat="1" ht="56.1" customHeight="1" x14ac:dyDescent="0.25">
      <c r="B13" s="89" t="s">
        <v>10</v>
      </c>
      <c r="C13" s="89" t="s">
        <v>10</v>
      </c>
      <c r="D13" s="89" t="s">
        <v>10</v>
      </c>
      <c r="E13" s="89" t="s">
        <v>10</v>
      </c>
      <c r="F13" s="89" t="s">
        <v>10</v>
      </c>
      <c r="G13" s="89" t="s">
        <v>10</v>
      </c>
      <c r="H13" s="42"/>
    </row>
    <row r="14" spans="2:9" s="4" customFormat="1" ht="24" customHeight="1" x14ac:dyDescent="0.25">
      <c r="B14" s="37">
        <f t="array" ref="B14:C14">DniATýždne+DATE(KalendárnyRok,6,1)-WEEKDAY(DATE(KalendárnyRok,6,1),(ZačiatokTýždňa="pondelok")+1)+36</f>
        <v>45474</v>
      </c>
      <c r="C14" s="37">
        <v>45475</v>
      </c>
      <c r="D14" s="102" t="s">
        <v>0</v>
      </c>
      <c r="E14" s="102"/>
      <c r="F14" s="102"/>
      <c r="G14" s="102"/>
      <c r="H14" s="103"/>
    </row>
    <row r="15" spans="2:9" s="10" customFormat="1" ht="56.1" customHeight="1" x14ac:dyDescent="0.25">
      <c r="B15" s="25"/>
      <c r="C15" s="25"/>
      <c r="D15" s="104"/>
      <c r="E15" s="105"/>
      <c r="F15" s="105"/>
      <c r="G15" s="105"/>
      <c r="H15" s="106"/>
    </row>
  </sheetData>
  <mergeCells count="3">
    <mergeCell ref="B2:D2"/>
    <mergeCell ref="D14:H14"/>
    <mergeCell ref="D15:H15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ky určený deň v týždni." sqref="C3:H3" xr:uid="{00000000-0002-0000-0500-000000000000}"/>
    <dataValidation allowBlank="1" showInputMessage="1" showErrorMessage="1" prompt="Kalendár na mesiac jún" sqref="A1" xr:uid="{00000000-0002-0000-0500-000001000000}"/>
    <dataValidation allowBlank="1" showInputMessage="1" showErrorMessage="1" prompt="Rok v tejto bunke sa automaticky aktualizuje na základe roka zadaného v hárku Január. Kalendár uvedený nižšie obsahuje dátumy predchádzajúceho a nasledujúceho mesiaca vo svetlejšom odtieni písma." sqref="B2:D2" xr:uid="{00000000-0002-0000-0500-000002000000}"/>
    <dataValidation allowBlank="1" showInputMessage="1" showErrorMessage="1" prompt="Tento riadok obsahuje názvy dní v týždni pre tento kalendár. Táto bunka obsahuje začiatočný deň v týždni. Ak chcete zmeniť začiatočný deň v týždni, v bunke L5 hárka Január vyberte nový deň v týždni." sqref="B3" xr:uid="{00000000-0002-0000-0500-000003000000}"/>
    <dataValidation allowBlank="1" showInputMessage="1" prompt="Do bunky nižšie zadajte mesačné poznámky." sqref="D14:H14" xr:uid="{00000000-0002-0000-0500-000004000000}"/>
    <dataValidation allowBlank="1" showInputMessage="1" prompt="Do tejto bunky zadajte mesačné poznámky." sqref="D15:H15" xr:uid="{00000000-0002-0000-0500-000005000000}"/>
    <dataValidation allowBlank="1" showInputMessage="1" showErrorMessage="1" prompt="Tento riadok a riadky 7, 9, 11, 13 a 15 sú bunky určené na zadávanie denných poznámok súvisiacich s kalendárnym dňom v bunke uvedenej vyššie." sqref="B5" xr:uid="{00000000-0002-0000-0500-000006000000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500-000007000000}"/>
  </dataValidations>
  <printOptions horizontalCentered="1"/>
  <pageMargins left="0.25" right="0.25" top="0.5" bottom="0.5" header="0.3" footer="0.3"/>
  <pageSetup paperSize="9" scale="82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topLeftCell="A6" zoomScale="96" zoomScaleNormal="96" workbookViewId="0">
      <selection activeCell="L6" sqref="L6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1:9" ht="9" customHeight="1" x14ac:dyDescent="0.25">
      <c r="I1" s="1" t="s">
        <v>1</v>
      </c>
    </row>
    <row r="2" spans="1:9" ht="96" customHeight="1" x14ac:dyDescent="0.25">
      <c r="B2" s="101" t="str">
        <f>"Júl "&amp;KalendárnyRok</f>
        <v>Júl 2024</v>
      </c>
      <c r="C2" s="101"/>
      <c r="D2" s="101"/>
      <c r="E2" s="2"/>
      <c r="F2" s="2"/>
      <c r="G2" s="2"/>
      <c r="H2" s="3"/>
    </row>
    <row r="3" spans="1:9" s="8" customFormat="1" ht="24" customHeight="1" x14ac:dyDescent="0.25">
      <c r="B3" s="22" t="str">
        <f>ZačiatokTýždňa</f>
        <v>pondelok</v>
      </c>
      <c r="C3" s="23" t="str">
        <f t="shared" ref="C3:H3" si="0">TEXT(C4,"dddd")</f>
        <v>utorok</v>
      </c>
      <c r="D3" s="23" t="str">
        <f t="shared" si="0"/>
        <v>streda</v>
      </c>
      <c r="E3" s="23" t="str">
        <f t="shared" si="0"/>
        <v>štvrtok</v>
      </c>
      <c r="F3" s="23" t="str">
        <f t="shared" si="0"/>
        <v>piatok</v>
      </c>
      <c r="G3" s="23" t="str">
        <f t="shared" si="0"/>
        <v>sobota</v>
      </c>
      <c r="H3" s="24" t="str">
        <f t="shared" si="0"/>
        <v>nedeľa</v>
      </c>
    </row>
    <row r="4" spans="1:9" s="4" customFormat="1" ht="24" customHeight="1" x14ac:dyDescent="0.25">
      <c r="B4" s="36">
        <f t="array" ref="B4:H4">DniATýždne+DATE(KalendárnyRok,7,1)-WEEKDAY(DATE(KalendárnyRok,7,1),(ZačiatokTýždňa="pondelok")+1)+1</f>
        <v>45474</v>
      </c>
      <c r="C4" s="36">
        <v>45475</v>
      </c>
      <c r="D4" s="36">
        <v>45476</v>
      </c>
      <c r="E4" s="36">
        <v>45477</v>
      </c>
      <c r="F4" s="36">
        <v>45478</v>
      </c>
      <c r="G4" s="36">
        <v>45479</v>
      </c>
      <c r="H4" s="36">
        <v>45480</v>
      </c>
    </row>
    <row r="5" spans="1:9" s="10" customFormat="1" ht="56.1" customHeight="1" x14ac:dyDescent="0.25">
      <c r="B5" s="26"/>
      <c r="C5" s="26"/>
      <c r="D5" s="26"/>
      <c r="E5" s="26"/>
      <c r="F5" s="26"/>
      <c r="G5" s="44"/>
      <c r="H5" s="44"/>
    </row>
    <row r="6" spans="1:9" s="4" customFormat="1" ht="24" customHeight="1" x14ac:dyDescent="0.25">
      <c r="B6" s="37">
        <f t="array" ref="B6:H6">DniATýždne+DATE(KalendárnyRok,7,1)-WEEKDAY(DATE(KalendárnyRok,7,1),(ZačiatokTýždňa="pondelok")+1)+8</f>
        <v>45481</v>
      </c>
      <c r="C6" s="37">
        <v>45482</v>
      </c>
      <c r="D6" s="37">
        <v>45483</v>
      </c>
      <c r="E6" s="37">
        <v>45484</v>
      </c>
      <c r="F6" s="37">
        <v>45485</v>
      </c>
      <c r="G6" s="37">
        <v>45486</v>
      </c>
      <c r="H6" s="37">
        <v>45487</v>
      </c>
    </row>
    <row r="7" spans="1:9" s="10" customFormat="1" ht="56.1" customHeight="1" x14ac:dyDescent="0.25">
      <c r="B7" s="75"/>
      <c r="C7" s="75"/>
      <c r="D7" s="75"/>
      <c r="E7" s="75"/>
      <c r="F7" s="75"/>
      <c r="G7" s="75"/>
      <c r="H7" s="76"/>
    </row>
    <row r="8" spans="1:9" s="4" customFormat="1" ht="24" customHeight="1" x14ac:dyDescent="0.25">
      <c r="B8" s="38">
        <f t="array" ref="B8:H8">DniATýždne+DATE(KalendárnyRok,7,1)-WEEKDAY(DATE(KalendárnyRok,7,1),(ZačiatokTýždňa="pondelok")+1)+15</f>
        <v>45488</v>
      </c>
      <c r="C8" s="38">
        <v>45489</v>
      </c>
      <c r="D8" s="38">
        <v>45490</v>
      </c>
      <c r="E8" s="38">
        <v>45491</v>
      </c>
      <c r="F8" s="38">
        <v>45492</v>
      </c>
      <c r="G8" s="38">
        <v>45493</v>
      </c>
      <c r="H8" s="38">
        <v>45494</v>
      </c>
    </row>
    <row r="9" spans="1:9" s="10" customFormat="1" ht="56.1" customHeight="1" x14ac:dyDescent="0.25">
      <c r="B9" s="77"/>
      <c r="C9" s="77"/>
      <c r="D9" s="77"/>
      <c r="E9" s="77"/>
      <c r="F9" s="77"/>
      <c r="G9" s="74"/>
      <c r="H9" s="42"/>
    </row>
    <row r="10" spans="1:9" s="4" customFormat="1" ht="24" customHeight="1" x14ac:dyDescent="0.25">
      <c r="B10" s="37">
        <f t="array" ref="B10:H10">DniATýždne+DATE(KalendárnyRok,7,1)-WEEKDAY(DATE(KalendárnyRok,7,1),(ZačiatokTýždňa="pondelok")+1)+22</f>
        <v>45495</v>
      </c>
      <c r="C10" s="37">
        <v>45496</v>
      </c>
      <c r="D10" s="37">
        <v>45497</v>
      </c>
      <c r="E10" s="37">
        <v>45498</v>
      </c>
      <c r="F10" s="37">
        <v>45499</v>
      </c>
      <c r="G10" s="37">
        <v>45500</v>
      </c>
      <c r="H10" s="37">
        <v>45501</v>
      </c>
    </row>
    <row r="11" spans="1:9" s="10" customFormat="1" ht="56.1" customHeight="1" x14ac:dyDescent="0.25">
      <c r="A11" s="10" t="s">
        <v>6</v>
      </c>
      <c r="B11" s="42"/>
      <c r="C11" s="42"/>
      <c r="D11" s="42"/>
      <c r="E11" s="42"/>
      <c r="F11" s="42"/>
      <c r="G11" s="42"/>
      <c r="H11" s="72"/>
    </row>
    <row r="12" spans="1:9" s="4" customFormat="1" ht="24" customHeight="1" x14ac:dyDescent="0.25">
      <c r="B12" s="38">
        <f t="array" ref="B12:H12">DniATýždne+DATE(KalendárnyRok,7,1)-WEEKDAY(DATE(KalendárnyRok,7,1),(ZačiatokTýždňa="pondelok")+1)+29</f>
        <v>45502</v>
      </c>
      <c r="C12" s="38">
        <v>45503</v>
      </c>
      <c r="D12" s="38">
        <v>45504</v>
      </c>
      <c r="E12" s="38">
        <v>45505</v>
      </c>
      <c r="F12" s="38">
        <v>45506</v>
      </c>
      <c r="G12" s="38">
        <v>45507</v>
      </c>
      <c r="H12" s="38">
        <v>45508</v>
      </c>
    </row>
    <row r="13" spans="1:9" s="10" customFormat="1" ht="56.1" customHeight="1" x14ac:dyDescent="0.25">
      <c r="B13" s="73"/>
      <c r="C13" s="73"/>
      <c r="D13" s="73"/>
      <c r="E13" s="73"/>
      <c r="F13" s="73"/>
      <c r="G13" s="74"/>
      <c r="H13" s="42"/>
    </row>
    <row r="14" spans="1:9" s="4" customFormat="1" ht="24" customHeight="1" x14ac:dyDescent="0.25">
      <c r="B14" s="37">
        <f t="array" ref="B14:C14">DniATýždne+DATE(KalendárnyRok,7,1)-WEEKDAY(DATE(KalendárnyRok,7,1),(ZačiatokTýždňa="pondelok")+1)+36</f>
        <v>45509</v>
      </c>
      <c r="C14" s="37">
        <v>45510</v>
      </c>
      <c r="D14" s="102" t="s">
        <v>0</v>
      </c>
      <c r="E14" s="102"/>
      <c r="F14" s="102"/>
      <c r="G14" s="102"/>
      <c r="H14" s="103"/>
    </row>
    <row r="15" spans="1:9" s="10" customFormat="1" ht="56.1" customHeight="1" x14ac:dyDescent="0.25">
      <c r="B15" s="42"/>
      <c r="C15" s="42"/>
      <c r="D15" s="107"/>
      <c r="E15" s="107"/>
      <c r="F15" s="107"/>
      <c r="G15" s="107"/>
      <c r="H15" s="108"/>
    </row>
  </sheetData>
  <mergeCells count="3">
    <mergeCell ref="B2:D2"/>
    <mergeCell ref="D14:H14"/>
    <mergeCell ref="D15:H15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ky určený deň v týždni." sqref="C3:H3" xr:uid="{00000000-0002-0000-0600-000000000000}"/>
    <dataValidation allowBlank="1" showInputMessage="1" showErrorMessage="1" prompt="Kalendár na mesiac júl" sqref="A1" xr:uid="{00000000-0002-0000-0600-000001000000}"/>
    <dataValidation allowBlank="1" showInputMessage="1" showErrorMessage="1" prompt="Rok v tejto bunke sa automaticky aktualizuje na základe roka zadaného v hárku Január. Kalendár uvedený nižšie obsahuje dátumy predchádzajúceho a nasledujúceho mesiaca vo svetlejšom odtieni písma." sqref="B2:D2" xr:uid="{00000000-0002-0000-0600-000002000000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600-000003000000}"/>
    <dataValidation allowBlank="1" showInputMessage="1" showErrorMessage="1" prompt="Tento riadok a riadky 7, 9, 11, 13 a 15 sú bunky určené na zadávanie denných poznámok súvisiacich s kalendárnym dňom v bunke uvedenej vyššie." sqref="B5" xr:uid="{00000000-0002-0000-0600-000004000000}"/>
    <dataValidation allowBlank="1" showInputMessage="1" prompt="Do tejto bunky zadajte mesačné poznámky." sqref="D15:H15" xr:uid="{00000000-0002-0000-0600-000005000000}"/>
    <dataValidation allowBlank="1" showInputMessage="1" prompt="Do bunky nižšie zadajte mesačné poznámky." sqref="D14:H14" xr:uid="{00000000-0002-0000-0600-000006000000}"/>
    <dataValidation allowBlank="1" showInputMessage="1" showErrorMessage="1" prompt="Tento riadok obsahuje názvy dní v týždni pre tento kalendár. Táto bunka obsahuje začiatočný deň v týždni. Ak chcete zmeniť začiatočný deň v týždni, v bunke L5 hárka Január vyberte nový deň v týždni." sqref="B3" xr:uid="{00000000-0002-0000-0600-000007000000}"/>
  </dataValidations>
  <printOptions horizontalCentered="1"/>
  <pageMargins left="0.25" right="0.25" top="0.5" bottom="0.5" header="0.3" footer="0.3"/>
  <pageSetup paperSize="9" scale="82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topLeftCell="A5" zoomScale="96" zoomScaleNormal="96" workbookViewId="0">
      <selection activeCell="B5" sqref="B5:H5"/>
    </sheetView>
  </sheetViews>
  <sheetFormatPr defaultColWidth="8.69921875" defaultRowHeight="13.8" x14ac:dyDescent="0.25"/>
  <cols>
    <col min="1" max="1" width="1.59765625" style="45" customWidth="1"/>
    <col min="2" max="8" width="16.59765625" style="45" customWidth="1"/>
    <col min="9" max="9" width="1.59765625" style="45" customWidth="1"/>
    <col min="10" max="10" width="8.59765625" style="45" customWidth="1"/>
    <col min="11" max="16384" width="8.69921875" style="45"/>
  </cols>
  <sheetData>
    <row r="1" spans="2:9" ht="9" customHeight="1" x14ac:dyDescent="0.25">
      <c r="I1" s="45" t="s">
        <v>1</v>
      </c>
    </row>
    <row r="2" spans="2:9" ht="96" customHeight="1" x14ac:dyDescent="0.25">
      <c r="B2" s="109" t="str">
        <f>"August "&amp;KalendárnyRok</f>
        <v>August 2024</v>
      </c>
      <c r="C2" s="109"/>
      <c r="D2" s="109"/>
      <c r="E2" s="46"/>
      <c r="F2" s="46"/>
      <c r="G2" s="46"/>
      <c r="H2" s="47"/>
    </row>
    <row r="3" spans="2:9" s="51" customFormat="1" ht="24" customHeight="1" x14ac:dyDescent="0.25">
      <c r="B3" s="48" t="str">
        <f>ZačiatokTýždňa</f>
        <v>pondelok</v>
      </c>
      <c r="C3" s="49" t="str">
        <f t="shared" ref="C3:H3" si="0">TEXT(C4,"dddd")</f>
        <v>utorok</v>
      </c>
      <c r="D3" s="49" t="str">
        <f t="shared" si="0"/>
        <v>streda</v>
      </c>
      <c r="E3" s="49" t="str">
        <f t="shared" si="0"/>
        <v>štvrtok</v>
      </c>
      <c r="F3" s="49" t="str">
        <f t="shared" si="0"/>
        <v>piatok</v>
      </c>
      <c r="G3" s="49" t="str">
        <f t="shared" si="0"/>
        <v>sobota</v>
      </c>
      <c r="H3" s="50" t="str">
        <f t="shared" si="0"/>
        <v>nedeľa</v>
      </c>
    </row>
    <row r="4" spans="2:9" s="53" customFormat="1" ht="24" customHeight="1" x14ac:dyDescent="0.25">
      <c r="B4" s="52">
        <f t="array" ref="B4:H4">DniATýždne+DATE(KalendárnyRok,8,1)-WEEKDAY(DATE(KalendárnyRok,8,1),(ZačiatokTýždňa="pondelok")+1)+1</f>
        <v>45502</v>
      </c>
      <c r="C4" s="52">
        <v>45503</v>
      </c>
      <c r="D4" s="52">
        <v>45504</v>
      </c>
      <c r="E4" s="52">
        <v>45505</v>
      </c>
      <c r="F4" s="52">
        <v>45506</v>
      </c>
      <c r="G4" s="52">
        <v>45507</v>
      </c>
      <c r="H4" s="52">
        <v>45508</v>
      </c>
    </row>
    <row r="5" spans="2:9" s="55" customFormat="1" ht="56.1" customHeight="1" x14ac:dyDescent="0.25">
      <c r="B5" s="54"/>
      <c r="C5" s="54"/>
      <c r="D5" s="81"/>
      <c r="E5" s="81"/>
      <c r="F5" s="54"/>
      <c r="G5" s="54"/>
      <c r="H5" s="81"/>
    </row>
    <row r="6" spans="2:9" s="53" customFormat="1" ht="24" customHeight="1" x14ac:dyDescent="0.25">
      <c r="B6" s="56">
        <f t="array" ref="B6:H6">DniATýždne+DATE(KalendárnyRok,8,1)-WEEKDAY(DATE(KalendárnyRok,8,1),(ZačiatokTýždňa="pondelok")+1)+8</f>
        <v>45509</v>
      </c>
      <c r="C6" s="56">
        <v>45510</v>
      </c>
      <c r="D6" s="56">
        <v>45511</v>
      </c>
      <c r="E6" s="56">
        <v>45512</v>
      </c>
      <c r="F6" s="56">
        <v>45513</v>
      </c>
      <c r="G6" s="56">
        <v>45514</v>
      </c>
      <c r="H6" s="56">
        <v>45515</v>
      </c>
    </row>
    <row r="7" spans="2:9" s="55" customFormat="1" ht="56.1" customHeight="1" x14ac:dyDescent="0.25">
      <c r="B7" s="57"/>
      <c r="C7" s="57"/>
      <c r="D7" s="57"/>
      <c r="E7" s="57"/>
      <c r="F7" s="60"/>
      <c r="G7" s="57"/>
      <c r="H7" s="57"/>
    </row>
    <row r="8" spans="2:9" s="53" customFormat="1" ht="24" customHeight="1" x14ac:dyDescent="0.25">
      <c r="B8" s="58">
        <f t="array" ref="B8:H8">DniATýždne+DATE(KalendárnyRok,8,1)-WEEKDAY(DATE(KalendárnyRok,8,1),(ZačiatokTýždňa="pondelok")+1)+15</f>
        <v>45516</v>
      </c>
      <c r="C8" s="58">
        <v>45517</v>
      </c>
      <c r="D8" s="58">
        <v>45518</v>
      </c>
      <c r="E8" s="58">
        <v>45519</v>
      </c>
      <c r="F8" s="58">
        <v>45520</v>
      </c>
      <c r="G8" s="58">
        <v>45521</v>
      </c>
      <c r="H8" s="58">
        <v>45522</v>
      </c>
    </row>
    <row r="9" spans="2:9" s="55" customFormat="1" ht="56.1" customHeight="1" x14ac:dyDescent="0.25">
      <c r="B9" s="57"/>
      <c r="C9" s="60"/>
      <c r="D9" s="57"/>
      <c r="E9" s="57"/>
      <c r="F9" s="80"/>
      <c r="G9" s="80"/>
      <c r="H9" s="80"/>
    </row>
    <row r="10" spans="2:9" s="53" customFormat="1" ht="24" customHeight="1" x14ac:dyDescent="0.25">
      <c r="B10" s="56">
        <f t="array" ref="B10:H10">DniATýždne+DATE(KalendárnyRok,8,1)-WEEKDAY(DATE(KalendárnyRok,8,1),(ZačiatokTýždňa="pondelok")+1)+22</f>
        <v>45523</v>
      </c>
      <c r="C10" s="56">
        <v>45524</v>
      </c>
      <c r="D10" s="56">
        <v>45525</v>
      </c>
      <c r="E10" s="56">
        <v>45526</v>
      </c>
      <c r="F10" s="56">
        <v>45527</v>
      </c>
      <c r="G10" s="56">
        <v>45528</v>
      </c>
      <c r="H10" s="56">
        <v>45529</v>
      </c>
    </row>
    <row r="11" spans="2:9" s="55" customFormat="1" ht="56.1" customHeight="1" x14ac:dyDescent="0.25">
      <c r="B11" s="78"/>
      <c r="C11" s="79"/>
      <c r="D11" s="79"/>
      <c r="E11" s="60"/>
      <c r="F11" s="57"/>
      <c r="G11" s="57"/>
      <c r="H11" s="57"/>
    </row>
    <row r="12" spans="2:9" s="53" customFormat="1" ht="24" customHeight="1" x14ac:dyDescent="0.25">
      <c r="B12" s="58">
        <f t="array" ref="B12:H12">DniATýždne+DATE(KalendárnyRok,8,1)-WEEKDAY(DATE(KalendárnyRok,8,1),(ZačiatokTýždňa="pondelok")+1)+29</f>
        <v>45530</v>
      </c>
      <c r="C12" s="58">
        <v>45531</v>
      </c>
      <c r="D12" s="58">
        <v>45532</v>
      </c>
      <c r="E12" s="58">
        <v>45533</v>
      </c>
      <c r="F12" s="58">
        <v>45534</v>
      </c>
      <c r="G12" s="58">
        <v>45535</v>
      </c>
      <c r="H12" s="58">
        <v>45536</v>
      </c>
    </row>
    <row r="13" spans="2:9" s="55" customFormat="1" ht="56.1" customHeight="1" x14ac:dyDescent="0.25">
      <c r="B13" s="78"/>
      <c r="C13" s="79"/>
      <c r="D13" s="79"/>
      <c r="E13" s="60"/>
      <c r="F13" s="57"/>
      <c r="G13" s="57"/>
      <c r="H13" s="57"/>
    </row>
    <row r="14" spans="2:9" s="53" customFormat="1" ht="24" customHeight="1" x14ac:dyDescent="0.25">
      <c r="B14" s="56">
        <f t="array" ref="B14:C14">DniATýždne+DATE(KalendárnyRok,8,1)-WEEKDAY(DATE(KalendárnyRok,8,1),(ZačiatokTýždňa="pondelok")+1)+36</f>
        <v>45537</v>
      </c>
      <c r="C14" s="59">
        <v>45538</v>
      </c>
      <c r="D14" s="110" t="s">
        <v>0</v>
      </c>
      <c r="E14" s="111"/>
      <c r="F14" s="111"/>
      <c r="G14" s="111"/>
      <c r="H14" s="112"/>
    </row>
    <row r="15" spans="2:9" s="55" customFormat="1" ht="56.1" customHeight="1" x14ac:dyDescent="0.25">
      <c r="B15" s="57"/>
      <c r="C15" s="57"/>
      <c r="D15" s="113"/>
      <c r="E15" s="113"/>
      <c r="F15" s="113"/>
      <c r="G15" s="113"/>
      <c r="H15" s="114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7">
    <dataValidation allowBlank="1" showInputMessage="1" showErrorMessage="1" prompt="Automaticky určený deň v týždni." sqref="C3:H3" xr:uid="{00000000-0002-0000-0700-000000000000}"/>
    <dataValidation allowBlank="1" showInputMessage="1" showErrorMessage="1" prompt="Rok v tejto bunke sa automaticky aktualizuje na základe roka zadaného v hárku Január. Kalendár uvedený nižšie obsahuje dátumy predchádzajúceho a nasledujúceho mesiaca vo svetlejšom odtieni písma." sqref="B2:D2" xr:uid="{00000000-0002-0000-0700-000001000000}"/>
    <dataValidation allowBlank="1" showInputMessage="1" showErrorMessage="1" prompt="Kalendár na mesiac august" sqref="A1" xr:uid="{00000000-0002-0000-0700-000002000000}"/>
    <dataValidation allowBlank="1" showInputMessage="1" showErrorMessage="1" prompt="Tento riadok obsahuje názvy dní v týždni pre tento kalendár. Táto bunka obsahuje začiatočný deň v týždni. Ak chcete zmeniť začiatočný deň v týždni, v bunke L5 hárka Január vyberte nový deň v týždni." sqref="B3" xr:uid="{00000000-0002-0000-0700-000003000000}"/>
    <dataValidation allowBlank="1" showInputMessage="1" prompt="Do bunky nižšie zadajte mesačné poznámky." sqref="D14:H14" xr:uid="{2F4138A5-D0FD-41D8-B807-2CF907F61230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700-000007000000}"/>
    <dataValidation allowBlank="1" showInputMessage="1" prompt="Do tejto bunky zadajte mesačné poznámky." sqref="D15:H15" xr:uid="{FC552FC2-3EFA-455F-B0BC-0AD69C87C276}"/>
  </dataValidations>
  <printOptions horizontalCentered="1"/>
  <pageMargins left="0.25" right="0.25" top="0.5" bottom="0.5" header="0.3" footer="0.3"/>
  <pageSetup paperSize="9" scale="82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tabSelected="1" topLeftCell="A5" zoomScale="107" zoomScaleNormal="107" workbookViewId="0">
      <selection activeCell="L5" sqref="L5"/>
    </sheetView>
  </sheetViews>
  <sheetFormatPr defaultColWidth="8.69921875" defaultRowHeight="13.8" x14ac:dyDescent="0.25"/>
  <cols>
    <col min="1" max="1" width="1.59765625" style="45" customWidth="1"/>
    <col min="2" max="8" width="16.59765625" style="45" customWidth="1"/>
    <col min="9" max="9" width="1.59765625" style="45" customWidth="1"/>
    <col min="10" max="10" width="8.59765625" style="45" customWidth="1"/>
    <col min="11" max="16384" width="8.69921875" style="45"/>
  </cols>
  <sheetData>
    <row r="1" spans="2:9" ht="9" customHeight="1" x14ac:dyDescent="0.25">
      <c r="I1" s="45" t="s">
        <v>1</v>
      </c>
    </row>
    <row r="2" spans="2:9" ht="96" customHeight="1" x14ac:dyDescent="0.25">
      <c r="B2" s="115" t="str">
        <f>"September "&amp;KalendárnyRok</f>
        <v>September 2024</v>
      </c>
      <c r="C2" s="115"/>
      <c r="D2" s="115"/>
      <c r="E2" s="46"/>
      <c r="F2" s="46"/>
      <c r="G2" s="46"/>
      <c r="H2" s="47"/>
    </row>
    <row r="3" spans="2:9" s="51" customFormat="1" ht="24" customHeight="1" x14ac:dyDescent="0.25">
      <c r="B3" s="61" t="str">
        <f>ZačiatokTýždňa</f>
        <v>pondelok</v>
      </c>
      <c r="C3" s="62" t="str">
        <f t="shared" ref="C3:H3" si="0">TEXT(C4,"dddd")</f>
        <v>utorok</v>
      </c>
      <c r="D3" s="62" t="str">
        <f t="shared" si="0"/>
        <v>streda</v>
      </c>
      <c r="E3" s="62" t="str">
        <f t="shared" si="0"/>
        <v>štvrtok</v>
      </c>
      <c r="F3" s="62" t="str">
        <f t="shared" si="0"/>
        <v>piatok</v>
      </c>
      <c r="G3" s="62" t="str">
        <f t="shared" si="0"/>
        <v>sobota</v>
      </c>
      <c r="H3" s="63" t="str">
        <f t="shared" si="0"/>
        <v>nedeľa</v>
      </c>
    </row>
    <row r="4" spans="2:9" s="53" customFormat="1" ht="24" customHeight="1" x14ac:dyDescent="0.25">
      <c r="B4" s="64">
        <f t="array" ref="B4:H4">DniATýždne+DATE(KalendárnyRok,9,1)-WEEKDAY(DATE(KalendárnyRok,9,1),(ZačiatokTýždňa="pondelok")+1)+1</f>
        <v>45530</v>
      </c>
      <c r="C4" s="64">
        <v>45531</v>
      </c>
      <c r="D4" s="64">
        <v>45532</v>
      </c>
      <c r="E4" s="64">
        <v>45533</v>
      </c>
      <c r="F4" s="64">
        <v>45534</v>
      </c>
      <c r="G4" s="64">
        <v>45535</v>
      </c>
      <c r="H4" s="83">
        <v>45536</v>
      </c>
    </row>
    <row r="5" spans="2:9" s="55" customFormat="1" ht="61.2" customHeight="1" x14ac:dyDescent="0.25">
      <c r="B5" s="88"/>
      <c r="C5" s="88"/>
      <c r="D5" s="81"/>
      <c r="E5" s="81"/>
      <c r="F5" s="54"/>
      <c r="G5" s="54"/>
      <c r="H5" s="81"/>
    </row>
    <row r="6" spans="2:9" s="53" customFormat="1" ht="24" customHeight="1" x14ac:dyDescent="0.25">
      <c r="B6" s="65">
        <f t="array" ref="B6:H6">DniATýždne+DATE(KalendárnyRok,9,1)-WEEKDAY(DATE(KalendárnyRok,9,1),(ZačiatokTýždňa="pondelok")+1)+8</f>
        <v>45537</v>
      </c>
      <c r="C6" s="82">
        <v>45538</v>
      </c>
      <c r="D6" s="82">
        <v>45539</v>
      </c>
      <c r="E6" s="82">
        <v>45540</v>
      </c>
      <c r="F6" s="82">
        <v>45541</v>
      </c>
      <c r="G6" s="82">
        <v>45542</v>
      </c>
      <c r="H6" s="67">
        <v>45543</v>
      </c>
    </row>
    <row r="7" spans="2:9" s="55" customFormat="1" ht="56.1" customHeight="1" x14ac:dyDescent="0.25">
      <c r="B7" s="54"/>
      <c r="C7" s="54"/>
      <c r="D7" s="81"/>
      <c r="E7" s="81"/>
      <c r="F7" s="54"/>
      <c r="G7" s="54"/>
      <c r="H7" s="81"/>
    </row>
    <row r="8" spans="2:9" s="53" customFormat="1" ht="24" customHeight="1" x14ac:dyDescent="0.25">
      <c r="B8" s="66">
        <f t="array" ref="B8:H8">DniATýždne+DATE(KalendárnyRok,9,1)-WEEKDAY(DATE(KalendárnyRok,9,1),(ZačiatokTýždňa="pondelok")+1)+15</f>
        <v>45544</v>
      </c>
      <c r="C8" s="66">
        <v>45545</v>
      </c>
      <c r="D8" s="66">
        <v>45546</v>
      </c>
      <c r="E8" s="66">
        <v>45547</v>
      </c>
      <c r="F8" s="66">
        <v>45548</v>
      </c>
      <c r="G8" s="66">
        <v>45549</v>
      </c>
      <c r="H8" s="66">
        <v>45550</v>
      </c>
    </row>
    <row r="9" spans="2:9" s="55" customFormat="1" ht="56.1" customHeight="1" x14ac:dyDescent="0.25">
      <c r="B9" s="54"/>
      <c r="C9" s="54"/>
      <c r="D9" s="54"/>
      <c r="E9" s="54"/>
      <c r="F9" s="54"/>
      <c r="G9" s="54"/>
      <c r="H9" s="54"/>
    </row>
    <row r="10" spans="2:9" s="53" customFormat="1" ht="24" customHeight="1" x14ac:dyDescent="0.25">
      <c r="B10" s="67">
        <f t="array" ref="B10:H10">DniATýždne+DATE(KalendárnyRok,9,1)-WEEKDAY(DATE(KalendárnyRok,9,1),(ZačiatokTýždňa="pondelok")+1)+22</f>
        <v>45551</v>
      </c>
      <c r="C10" s="67">
        <v>45552</v>
      </c>
      <c r="D10" s="67">
        <v>45553</v>
      </c>
      <c r="E10" s="67">
        <v>45554</v>
      </c>
      <c r="F10" s="67">
        <v>45555</v>
      </c>
      <c r="G10" s="67">
        <v>45556</v>
      </c>
      <c r="H10" s="67">
        <v>45557</v>
      </c>
    </row>
    <row r="11" spans="2:9" s="55" customFormat="1" ht="56.1" customHeight="1" x14ac:dyDescent="0.25">
      <c r="B11" s="54"/>
      <c r="C11" s="54"/>
      <c r="D11" s="54"/>
      <c r="E11" s="54"/>
      <c r="F11" s="54"/>
      <c r="G11" s="54"/>
      <c r="H11" s="54"/>
    </row>
    <row r="12" spans="2:9" s="53" customFormat="1" ht="24" customHeight="1" x14ac:dyDescent="0.25">
      <c r="B12" s="66">
        <f t="array" ref="B12:H12">DniATýždne+DATE(KalendárnyRok,9,1)-WEEKDAY(DATE(KalendárnyRok,9,1),(ZačiatokTýždňa="pondelok")+1)+29</f>
        <v>45558</v>
      </c>
      <c r="C12" s="66">
        <v>45559</v>
      </c>
      <c r="D12" s="66">
        <v>45560</v>
      </c>
      <c r="E12" s="66">
        <v>45561</v>
      </c>
      <c r="F12" s="66">
        <v>45562</v>
      </c>
      <c r="G12" s="66">
        <v>45563</v>
      </c>
      <c r="H12" s="66">
        <v>45564</v>
      </c>
    </row>
    <row r="13" spans="2:9" s="55" customFormat="1" ht="56.1" customHeight="1" x14ac:dyDescent="0.25">
      <c r="B13" s="54"/>
      <c r="C13" s="54"/>
      <c r="D13" s="81"/>
      <c r="E13" s="81"/>
      <c r="F13" s="54"/>
      <c r="G13" s="85" t="s">
        <v>7</v>
      </c>
      <c r="H13" s="85" t="s">
        <v>7</v>
      </c>
    </row>
    <row r="14" spans="2:9" s="53" customFormat="1" ht="24" customHeight="1" x14ac:dyDescent="0.25">
      <c r="B14" s="67">
        <f t="array" ref="B14:C14">DniATýždne+DATE(KalendárnyRok,9,1)-WEEKDAY(DATE(KalendárnyRok,9,1),(ZačiatokTýždňa="pondelok")+1)+36</f>
        <v>45565</v>
      </c>
      <c r="C14" s="67">
        <v>45566</v>
      </c>
      <c r="D14" s="110" t="s">
        <v>0</v>
      </c>
      <c r="E14" s="111"/>
      <c r="F14" s="111"/>
      <c r="G14" s="111"/>
      <c r="H14" s="112"/>
    </row>
    <row r="15" spans="2:9" s="55" customFormat="1" ht="56.1" customHeight="1" x14ac:dyDescent="0.25">
      <c r="B15" s="54"/>
      <c r="C15" s="54"/>
      <c r="D15" s="113"/>
      <c r="E15" s="113"/>
      <c r="F15" s="113"/>
      <c r="G15" s="113"/>
      <c r="H15" s="114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ky určený deň v týždni." sqref="C3:H3" xr:uid="{00000000-0002-0000-0800-000000000000}"/>
    <dataValidation allowBlank="1" showInputMessage="1" showErrorMessage="1" prompt="Rok v tejto bunke sa automaticky aktualizuje na základe roka zadaného v hárku Január. Kalendár uvedený nižšie obsahuje dátumy predchádzajúceho a nasledujúceho mesiaca vo svetlejšom odtieni písma." sqref="B2:D2" xr:uid="{00000000-0002-0000-0800-000001000000}"/>
    <dataValidation allowBlank="1" showInputMessage="1" showErrorMessage="1" prompt="Kalendár na mesiac september" sqref="A1" xr:uid="{00000000-0002-0000-0800-000002000000}"/>
    <dataValidation allowBlank="1" showInputMessage="1" showErrorMessage="1" prompt="Tento riadok a riadky 6, 8, 10, 12 a 14 obsahujú kalendárne dni v týždni. Ak v tejto bunke nie je uvedené číslo 1, ide o deň z predchádzajúceho mesiaca. Poznámky zadajte do bunky D15." sqref="B4" xr:uid="{00000000-0002-0000-0800-000003000000}"/>
    <dataValidation allowBlank="1" showInputMessage="1" prompt="Do tejto bunky zadajte mesačné poznámky." sqref="D15:H15" xr:uid="{00000000-0002-0000-0800-000005000000}"/>
    <dataValidation allowBlank="1" showInputMessage="1" prompt="Do bunky nižšie zadajte mesačné poznámky." sqref="D14:H14" xr:uid="{00000000-0002-0000-0800-000006000000}"/>
    <dataValidation allowBlank="1" showInputMessage="1" showErrorMessage="1" prompt="Tento riadok obsahuje názvy dní v týždni pre tento kalendár. Táto bunka obsahuje začiatočný deň v týždni. Ak chcete zmeniť začiatočný deň v týždni, v bunke L5 hárka Január vyberte nový deň v týždni." sqref="B3" xr:uid="{00000000-0002-0000-0800-000007000000}"/>
    <dataValidation allowBlank="1" showInputMessage="1" showErrorMessage="1" prompt="Tento riadok a riadky 7, 9, 11, 13 a 15 sú bunky určené na zadávanie denných poznámok súvisiacich s kalendárnym dňom v bunke uvedenej vyššie." sqref="B5:C5 G13:H13" xr:uid="{7615E784-C180-4D66-8F89-58DA7626A31A}"/>
  </dataValidations>
  <printOptions horizontalCentered="1"/>
  <pageMargins left="0.25" right="0.25" top="0.5" bottom="0.5" header="0.3" footer="0.3"/>
  <pageSetup paperSize="9" scale="82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0D437D-D97C-4174-9BD0-B6C4706C93C2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www.w3.org/XML/1998/namespace"/>
    <ds:schemaRef ds:uri="71af3243-3dd4-4a8d-8c0d-dd76da1f02a5"/>
    <ds:schemaRef ds:uri="http://purl.org/dc/elements/1.1/"/>
    <ds:schemaRef ds:uri="http://purl.org/dc/terms/"/>
    <ds:schemaRef ds:uri="http://schemas.microsoft.com/office/infopath/2007/PartnerControls"/>
    <ds:schemaRef ds:uri="16c05727-aa75-4e4a-9b5f-8a80a1165891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13</vt:i4>
      </vt:variant>
      <vt:variant>
        <vt:lpstr>Pomenované rozsahy</vt:lpstr>
      </vt:variant>
      <vt:variant>
        <vt:i4>39</vt:i4>
      </vt:variant>
    </vt:vector>
  </HeadingPairs>
  <TitlesOfParts>
    <vt:vector size="52" baseType="lpstr">
      <vt:lpstr>Január</vt:lpstr>
      <vt:lpstr>Február</vt:lpstr>
      <vt:lpstr>Marec</vt:lpstr>
      <vt:lpstr>Apríl</vt:lpstr>
      <vt:lpstr>Máj</vt:lpstr>
      <vt:lpstr>Jún</vt:lpstr>
      <vt:lpstr>Júl</vt:lpstr>
      <vt:lpstr>August</vt:lpstr>
      <vt:lpstr>September</vt:lpstr>
      <vt:lpstr>Október</vt:lpstr>
      <vt:lpstr>November</vt:lpstr>
      <vt:lpstr>December</vt:lpstr>
      <vt:lpstr>Hárok1</vt:lpstr>
      <vt:lpstr>KalendárnyRok</vt:lpstr>
      <vt:lpstr>Apríl!Oblasť_tlače</vt:lpstr>
      <vt:lpstr>August!Oblasť_tlače</vt:lpstr>
      <vt:lpstr>December!Oblasť_tlače</vt:lpstr>
      <vt:lpstr>Február!Oblasť_tlače</vt:lpstr>
      <vt:lpstr>Január!Oblasť_tlače</vt:lpstr>
      <vt:lpstr>Júl!Oblasť_tlače</vt:lpstr>
      <vt:lpstr>Jún!Oblasť_tlače</vt:lpstr>
      <vt:lpstr>Máj!Oblasť_tlače</vt:lpstr>
      <vt:lpstr>Marec!Oblasť_tlače</vt:lpstr>
      <vt:lpstr>November!Oblasť_tlače</vt:lpstr>
      <vt:lpstr>Október!Oblasť_tlače</vt:lpstr>
      <vt:lpstr>September!Oblasť_tlače</vt:lpstr>
      <vt:lpstr>OblasťNadpisuRiadka1..K3</vt:lpstr>
      <vt:lpstr>OblasťNadpisuStĺpca1..H12.1</vt:lpstr>
      <vt:lpstr>OblasťNadpisuStĺpca1..H12.10</vt:lpstr>
      <vt:lpstr>OblasťNadpisuStĺpca1..H12.11</vt:lpstr>
      <vt:lpstr>OblasťNadpisuStĺpca1..H12.12</vt:lpstr>
      <vt:lpstr>OblasťNadpisuStĺpca1..H12.2</vt:lpstr>
      <vt:lpstr>OblasťNadpisuStĺpca1..H12.3</vt:lpstr>
      <vt:lpstr>OblasťNadpisuStĺpca1..H12.4</vt:lpstr>
      <vt:lpstr>OblasťNadpisuStĺpca1..H12.5</vt:lpstr>
      <vt:lpstr>OblasťNadpisuStĺpca1..H12.6</vt:lpstr>
      <vt:lpstr>OblasťNadpisuStĺpca1..H12.7</vt:lpstr>
      <vt:lpstr>OblasťNadpisuStĺpca1..H12.8</vt:lpstr>
      <vt:lpstr>OblasťNadpisuStĺpca1..H12.9</vt:lpstr>
      <vt:lpstr>OblasťNadpisuStĺpca2..C14.1</vt:lpstr>
      <vt:lpstr>OblasťNadpisuStĺpca2..C14.10</vt:lpstr>
      <vt:lpstr>OblasťNadpisuStĺpca2..C14.11</vt:lpstr>
      <vt:lpstr>OblasťNadpisuStĺpca2..C14.12</vt:lpstr>
      <vt:lpstr>OblasťNadpisuStĺpca2..C14.2</vt:lpstr>
      <vt:lpstr>OblasťNadpisuStĺpca2..C14.3</vt:lpstr>
      <vt:lpstr>OblasťNadpisuStĺpca2..C14.4</vt:lpstr>
      <vt:lpstr>OblasťNadpisuStĺpca2..C14.5</vt:lpstr>
      <vt:lpstr>OblasťNadpisuStĺpca2..C14.6</vt:lpstr>
      <vt:lpstr>OblasťNadpisuStĺpca2..C14.7</vt:lpstr>
      <vt:lpstr>OblasťNadpisuStĺpca2..C14.8</vt:lpstr>
      <vt:lpstr>OblasťNadpisuStĺpca2..C14.9</vt:lpstr>
      <vt:lpstr>ZačiatokTýždňa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2024-02-18T10:49:10Z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